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7800" activeTab="2"/>
  </bookViews>
  <sheets>
    <sheet name="01.01.2016" sheetId="1" r:id="rId1"/>
    <sheet name="01.04.2016" sheetId="2" r:id="rId2"/>
    <sheet name="01.07.2016" sheetId="3" r:id="rId3"/>
  </sheets>
  <definedNames/>
  <calcPr fullCalcOnLoad="1" fullPrecision="0" refMode="R1C1"/>
</workbook>
</file>

<file path=xl/sharedStrings.xml><?xml version="1.0" encoding="utf-8"?>
<sst xmlns="http://schemas.openxmlformats.org/spreadsheetml/2006/main" count="1542" uniqueCount="310">
  <si>
    <t>(наименование должности лица, утверждающего документ)</t>
  </si>
  <si>
    <t>УТВЕРЖДАЮ</t>
  </si>
  <si>
    <t>(подпись, расшифровка подписи)</t>
  </si>
  <si>
    <t>План финансово-хозяйственной деятельности</t>
  </si>
  <si>
    <t>Форма по КФД</t>
  </si>
  <si>
    <t>Дата</t>
  </si>
  <si>
    <t>Код по ОКПО</t>
  </si>
  <si>
    <t>ИНН</t>
  </si>
  <si>
    <t>КПП</t>
  </si>
  <si>
    <t>Код по ОКЕИ</t>
  </si>
  <si>
    <t>Единица измерения: руб. (с точностью до второго десятичного знака после запятой)</t>
  </si>
  <si>
    <t>функции и полномочия учредителя</t>
  </si>
  <si>
    <t>Наименование показателя</t>
  </si>
  <si>
    <t>I. Нефинансовые активы, всего:</t>
  </si>
  <si>
    <t>из них:</t>
  </si>
  <si>
    <t>1.1. Общая балансовая стоимость недвижимого государственного имущества, всего</t>
  </si>
  <si>
    <t>в том числе: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</si>
  <si>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</si>
  <si>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</si>
  <si>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</si>
  <si>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</si>
  <si>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</si>
  <si>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</si>
  <si>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</si>
  <si>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</si>
  <si>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</si>
  <si>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</si>
  <si>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</si>
  <si>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</si>
  <si>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</si>
  <si>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</si>
  <si>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</si>
  <si>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</si>
  <si>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</si>
  <si>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</si>
  <si>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</si>
  <si>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</si>
  <si>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</si>
  <si>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</si>
  <si>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</si>
  <si>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</si>
  <si>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</si>
  <si>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</si>
  <si>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</si>
  <si>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</si>
  <si>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</si>
  <si>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</si>
  <si>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</si>
  <si>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</si>
  <si>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</si>
  <si>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</si>
  <si>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</si>
  <si>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</si>
  <si>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</si>
  <si>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</si>
  <si>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</si>
  <si>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</si>
  <si>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</si>
  <si>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</si>
  <si>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</si>
  <si>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</si>
  <si>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</si>
  <si>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</si>
  <si>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</si>
  <si>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</si>
  <si>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</si>
  <si>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</si>
  <si>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</si>
  <si>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</si>
  <si>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</si>
  <si>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</si>
  <si>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</si>
  <si>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Сумма</t>
  </si>
  <si>
    <t>Аналитический код расходов</t>
  </si>
  <si>
    <t>Всего</t>
  </si>
  <si>
    <t>Очередной финансовый год</t>
  </si>
  <si>
    <t>Первый год планового периода</t>
  </si>
  <si>
    <t>Второй год планового периода</t>
  </si>
  <si>
    <t>операции по лицевым счетам, открытым в органах Федерального казначейства</t>
  </si>
  <si>
    <t>х</t>
  </si>
  <si>
    <t>3.2. Поступления, всего:</t>
  </si>
  <si>
    <t>3.2.2. Субсидии на иные цели</t>
  </si>
  <si>
    <t>3.3. Планируемый остаток средств на конец планируемого года</t>
  </si>
  <si>
    <t>3.4. Выплаты, всего:</t>
  </si>
  <si>
    <t>3.4.1.1. Расчетно-нормативные затраты: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</si>
  <si>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</si>
  <si>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</si>
  <si>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</si>
  <si>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</si>
  <si>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</si>
  <si>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</si>
  <si>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</si>
  <si>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</si>
  <si>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</si>
  <si>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</si>
  <si>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социальное обеспечение</t>
  </si>
  <si>
    <t>пособия по социальной помощи населению</t>
  </si>
  <si>
    <t>прочие расходы</t>
  </si>
  <si>
    <t>поступление нефинансовых активов</t>
  </si>
  <si>
    <t xml:space="preserve">увеличение стоимости основных средств </t>
  </si>
  <si>
    <t>увеличение стоимости материальных запасов</t>
  </si>
  <si>
    <t>коммунальные услуги</t>
  </si>
  <si>
    <t xml:space="preserve">3.4.2. За счет субсидий на иные цели: </t>
  </si>
  <si>
    <t>СПРАВОЧНО:</t>
  </si>
  <si>
    <t>Объем публичных обязательств, всего</t>
  </si>
  <si>
    <t>Итог по выплатам:</t>
  </si>
  <si>
    <t xml:space="preserve">(уполномоченное лицо) </t>
  </si>
  <si>
    <t>(подпись)</t>
  </si>
  <si>
    <t>(расшифровка подписи)</t>
  </si>
  <si>
    <t xml:space="preserve">Главный бухгалтер </t>
  </si>
  <si>
    <t>(подразделения)</t>
  </si>
  <si>
    <t xml:space="preserve">Исполнитель </t>
  </si>
  <si>
    <t>Наименование органа, осуществляющего функции и полномочия учредителя</t>
  </si>
  <si>
    <t>x</t>
  </si>
  <si>
    <t>223</t>
  </si>
  <si>
    <t>3.2.4. Поступления от иной приносящей доход деятельности, всего:</t>
  </si>
  <si>
    <t>383</t>
  </si>
  <si>
    <t>в том числе (справочно):</t>
  </si>
  <si>
    <t>увеличение стоимости нематериальных активов</t>
  </si>
  <si>
    <t>3.1. Остаток средств на начало планируемого года, в том  числе</t>
  </si>
  <si>
    <t xml:space="preserve"> - внебюджетные источники</t>
  </si>
  <si>
    <t>Доходы всего</t>
  </si>
  <si>
    <t>в том числе на реализацию указов</t>
  </si>
  <si>
    <t>(2016 год)</t>
  </si>
  <si>
    <t>преподавателей, мастеров п/о</t>
  </si>
  <si>
    <t>211/1</t>
  </si>
  <si>
    <t>педработников (за исключением преподавателей и мастеров п/о)</t>
  </si>
  <si>
    <t>211/2</t>
  </si>
  <si>
    <t xml:space="preserve"> административно-управленческого и хозяйственного персонала</t>
  </si>
  <si>
    <t>211/3</t>
  </si>
  <si>
    <t>- суточные</t>
  </si>
  <si>
    <t>212/1</t>
  </si>
  <si>
    <t>- иные прочие выплаты</t>
  </si>
  <si>
    <t>212/2</t>
  </si>
  <si>
    <t>213/1</t>
  </si>
  <si>
    <t>213/2</t>
  </si>
  <si>
    <t>213/3</t>
  </si>
  <si>
    <t>- интернет</t>
  </si>
  <si>
    <t>221/2</t>
  </si>
  <si>
    <t>- почтовые услуги</t>
  </si>
  <si>
    <t>221/3</t>
  </si>
  <si>
    <t>- иные услуги связи</t>
  </si>
  <si>
    <t>221/4</t>
  </si>
  <si>
    <t>- проезд к месту командирования и обратно</t>
  </si>
  <si>
    <t>222/1</t>
  </si>
  <si>
    <t>- иные транспортные услуги</t>
  </si>
  <si>
    <t>222/2</t>
  </si>
  <si>
    <t>Коммунальные услуги</t>
  </si>
  <si>
    <t>- отопление  и горячее водоснабжение</t>
  </si>
  <si>
    <t>223/1</t>
  </si>
  <si>
    <t xml:space="preserve">- газ </t>
  </si>
  <si>
    <t>223/2</t>
  </si>
  <si>
    <t>- электроэнергия</t>
  </si>
  <si>
    <t>223/3</t>
  </si>
  <si>
    <t>- холодное водоснабжение и водоотведение</t>
  </si>
  <si>
    <t>223/4</t>
  </si>
  <si>
    <t>- вывоз жидких бытовых отходов</t>
  </si>
  <si>
    <t>223/5</t>
  </si>
  <si>
    <t>- иные коммунальные услуги</t>
  </si>
  <si>
    <t>223/6</t>
  </si>
  <si>
    <t>- текущий ремонт зданий и сооружений</t>
  </si>
  <si>
    <t>225/1</t>
  </si>
  <si>
    <t>- текущий ремонт оборудования и техники</t>
  </si>
  <si>
    <t>225/2</t>
  </si>
  <si>
    <t>- услуги по вывозу твердых бытовых отходов (мусор)</t>
  </si>
  <si>
    <t>225/3</t>
  </si>
  <si>
    <t>- противопожарные мероприятия</t>
  </si>
  <si>
    <t>225/4</t>
  </si>
  <si>
    <t>- оплата договоров гражданско-правового характера</t>
  </si>
  <si>
    <t>225/5</t>
  </si>
  <si>
    <t>- иные работы, услуги по содержанию имущества</t>
  </si>
  <si>
    <t>225/6</t>
  </si>
  <si>
    <t>- услуги по страхованию имущества, гражданской ответственности и здоровья</t>
  </si>
  <si>
    <t>226/1</t>
  </si>
  <si>
    <t>- услуги за проживание в командировке</t>
  </si>
  <si>
    <t>226/2</t>
  </si>
  <si>
    <t>- оплата подписки на периодические издания</t>
  </si>
  <si>
    <t>226/3</t>
  </si>
  <si>
    <t>- оплата услуг вневедомственной охраны</t>
  </si>
  <si>
    <t>226/4</t>
  </si>
  <si>
    <t>- оплата услуг по организации питания</t>
  </si>
  <si>
    <t>226/5</t>
  </si>
  <si>
    <t xml:space="preserve">- оплата услуг за участие в конференциях, совещаниях, семинарах </t>
  </si>
  <si>
    <t>226/6</t>
  </si>
  <si>
    <t>226/7</t>
  </si>
  <si>
    <t xml:space="preserve">- сопровождение и обновление справочно-информационных баз данных, лицензионное программное обеспечение        </t>
  </si>
  <si>
    <t>226/8</t>
  </si>
  <si>
    <t>226/9</t>
  </si>
  <si>
    <t>- иные прочие работы, услуги</t>
  </si>
  <si>
    <t>226/10</t>
  </si>
  <si>
    <t>- уплата земельного налога</t>
  </si>
  <si>
    <t>290/1</t>
  </si>
  <si>
    <t>- уплата  налога на имущество</t>
  </si>
  <si>
    <t>290/2</t>
  </si>
  <si>
    <t>- уплата иных налогов, государственных пошлин и сборов, разного рода платежей в бюджеты всех уровней</t>
  </si>
  <si>
    <t>290/3</t>
  </si>
  <si>
    <t>- уплата пеней и штрафов</t>
  </si>
  <si>
    <t>290/4</t>
  </si>
  <si>
    <t>- взносы за членство в организациях, кроме членских взносов в международные организации</t>
  </si>
  <si>
    <t>- иные прочие расходы</t>
  </si>
  <si>
    <t>- приобретение оргтехники</t>
  </si>
  <si>
    <t>310/1</t>
  </si>
  <si>
    <t>- приобретение компьютерной техники</t>
  </si>
  <si>
    <t>310/2</t>
  </si>
  <si>
    <t>- приобретение бытовой техники</t>
  </si>
  <si>
    <t>310/3</t>
  </si>
  <si>
    <t>- приобретение мебели</t>
  </si>
  <si>
    <t>310/4</t>
  </si>
  <si>
    <t>310/5</t>
  </si>
  <si>
    <t>- иные расходы, связанные с увеличением стоимости основных средств</t>
  </si>
  <si>
    <t>310/6</t>
  </si>
  <si>
    <t>- приобретение медикаментов и перевязочных средств</t>
  </si>
  <si>
    <t>340/1</t>
  </si>
  <si>
    <t>-  приобретение продуктов питания</t>
  </si>
  <si>
    <t>340/2</t>
  </si>
  <si>
    <t xml:space="preserve">- приобретение мягкого инвентаря и обмундирования </t>
  </si>
  <si>
    <t>340/3</t>
  </si>
  <si>
    <t>- приобретение горюче-смазочных материалов</t>
  </si>
  <si>
    <t>340/4</t>
  </si>
  <si>
    <t xml:space="preserve">- закупка котельно-печного топлива </t>
  </si>
  <si>
    <t>340/5</t>
  </si>
  <si>
    <t>340/6</t>
  </si>
  <si>
    <t>- иные расходы, связанные с увеличением стоимости материальных запасов</t>
  </si>
  <si>
    <t>340/7</t>
  </si>
  <si>
    <t>добровольное пожертвование физических и юридических лиц</t>
  </si>
  <si>
    <t>00000000253000736</t>
  </si>
  <si>
    <t>00000000253000739</t>
  </si>
  <si>
    <t>00000000253000742</t>
  </si>
  <si>
    <t>00000000253000745</t>
  </si>
  <si>
    <t>00000000253000748</t>
  </si>
  <si>
    <t>00000000253000751</t>
  </si>
  <si>
    <t>00000000253000754</t>
  </si>
  <si>
    <t>00000000253000757</t>
  </si>
  <si>
    <t>00000000253000760</t>
  </si>
  <si>
    <t>00000000253000763</t>
  </si>
  <si>
    <t>00000000253000766</t>
  </si>
  <si>
    <t>00000000253000769</t>
  </si>
  <si>
    <t>00000000253000772</t>
  </si>
  <si>
    <t>00000000253000775</t>
  </si>
  <si>
    <t>00000000253000778</t>
  </si>
  <si>
    <t>00000000253000727</t>
  </si>
  <si>
    <t>00000000253000730</t>
  </si>
  <si>
    <t>00000000253000733</t>
  </si>
  <si>
    <t>00000000253000724</t>
  </si>
  <si>
    <t>(2017 год)</t>
  </si>
  <si>
    <t>Наименование муниципального учреждения</t>
  </si>
  <si>
    <t>Адрес фактического местонахождения муниципального учреждения</t>
  </si>
  <si>
    <t>I. Сведения о деятельности муниципального учреждения (подразделения)</t>
  </si>
  <si>
    <t>II. Показатели финансового состояния муниципального учреждения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</si>
  <si>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</si>
  <si>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</si>
  <si>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</si>
  <si>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2.1. Дебиторская задолженность по доходам, полученным за счет средств областного бюджета</t>
  </si>
  <si>
    <t>2.2. Дебиторская задолженность по выданным авансам, полученным за счет средств местного бюджета всего:</t>
  </si>
  <si>
    <t>3.2. Кредиторская задолженность по расчетам с поставщиками и подрядчиками за счет средств местного бюджета, всего:</t>
  </si>
  <si>
    <t>III. Показатели по поступлениям и выплатам муниципального учреждения</t>
  </si>
  <si>
    <t xml:space="preserve"> - субсидии на выполнение муниципального задания</t>
  </si>
  <si>
    <t>учителей, осуществляющих учебную нагрузку</t>
  </si>
  <si>
    <t>педработников (за исключением учителей)</t>
  </si>
  <si>
    <t>3.2.1. Субсидии на выполнение муниципального задания (субвенция)</t>
  </si>
  <si>
    <t>на мероприятия  государственной программы РФ "Доступная среда" на 2011-2015годы на софинансирование средств федерального бюджета в рамках подпрограммы "Адаптация приоритетных объектов социальной, транспортной и инженерной инфракструктуры для бесприпятственного доступа и получения услуг инвалидами и другими маломлбильными группами населения" государственной программы Ростовской области "Доступная среда"</t>
  </si>
  <si>
    <t xml:space="preserve">капитальный ремонт муниципальных образовательных учреждений (за исключением аварийных)в рамках подпрограммы "Развитие общего и дополнительного образования" государственной программы Ростовской области  "Развитие образования" </t>
  </si>
  <si>
    <t>организацию отдыха детей в каникулярное время</t>
  </si>
  <si>
    <t>3.4.3.    За счет средств местного бюджета</t>
  </si>
  <si>
    <t>Кулешова Л.И.</t>
  </si>
  <si>
    <t>Начальник  управления образования по Зимовниковскому району</t>
  </si>
  <si>
    <t>3.2.1. Субсидии на выполнение муниципального задания (местный бюджет)</t>
  </si>
  <si>
    <t>290/5</t>
  </si>
  <si>
    <t>290/6</t>
  </si>
  <si>
    <t>3.4.1.    За счет субсидии на финансовое обеспечение выполнения муниципального задания на оказание муниципальных услуг:</t>
  </si>
  <si>
    <t>611201001</t>
  </si>
  <si>
    <t>управление образования Зимовниковского района</t>
  </si>
  <si>
    <t>1.1 Цели деятельности муниципального бюджетного учреждения:</t>
  </si>
  <si>
    <t>Директор</t>
  </si>
  <si>
    <t>МБОУ Мокро-Гашунская СОШ № 7</t>
  </si>
  <si>
    <t>тел 8(86376)3-51-20</t>
  </si>
  <si>
    <t xml:space="preserve">1) Формирование общей культуры личности обучающихся на основе усвоения обязатеьного минимума содержания общеобразовательных программ; </t>
  </si>
  <si>
    <t>2) Адаптация обучающихся к жизни в обществе, создание основы для осознанного выбора последующего освоения профессиональных образовательных программ;</t>
  </si>
  <si>
    <t>3) Воспитание гражданственности, трудолюбия, уважения к правам и свободам человека, дюбви к окружающей природе, Родине, семье, формирование здорового образа жизни.</t>
  </si>
  <si>
    <t>1.2.1 Основной вид деятельности: среднее(полное) общее образование.</t>
  </si>
  <si>
    <t>1.2.2 Дополнительные виды деятельности:</t>
  </si>
  <si>
    <t>начальное общее образование;</t>
  </si>
  <si>
    <t>основное общее образование;</t>
  </si>
  <si>
    <t>на  разработку проектно-сметной документации на капитальный ремонт для МБОУ Мокро-Гашунская СОШ № 7</t>
  </si>
  <si>
    <t>1.1.1 Школа осуществляет свою деятельность в соответствии с предметом и целями деятельности, определенными законодательством Российской Федерации, Ростовской области, нормативными правовыми актами Зимовниковского муниципального района и настоящим уставом, в целях обеспечения реализации предусмотренных законодательством Российской Федерации полномочий органов местного самоуправления района в сфере образовательной деятельности.</t>
  </si>
  <si>
    <t>на приобретение основных средств</t>
  </si>
  <si>
    <t>на приобретение соновных средств</t>
  </si>
  <si>
    <t>среднее общее образование.</t>
  </si>
  <si>
    <t>дополнительное образование детей и взрослых.</t>
  </si>
  <si>
    <t>"__" ___________ 2016 г.</t>
  </si>
  <si>
    <t>на 2016 год и плановый период 2017, 2018 годов</t>
  </si>
  <si>
    <t>(2018 год)</t>
  </si>
  <si>
    <t>310/7</t>
  </si>
  <si>
    <t>учебно-методическая литература</t>
  </si>
  <si>
    <t>"01" января 2016г.</t>
  </si>
  <si>
    <t>14530244</t>
  </si>
  <si>
    <t>медицинский осмотр</t>
  </si>
  <si>
    <t>обслуживание пульта 01</t>
  </si>
  <si>
    <t>приобретение бутилированной воды</t>
  </si>
  <si>
    <t xml:space="preserve">- приобретение энергосберегающих ламп </t>
  </si>
  <si>
    <t>Л.Ю.Мищенко</t>
  </si>
  <si>
    <t>О.В.Копачева</t>
  </si>
  <si>
    <t>1.2. Виды деятельности МБОУ Гашунская СОШ № 4</t>
  </si>
  <si>
    <t>Муниципальное бюджетное общеобразовательное учреждение -Гашунская средняя общеобразовательная школа № 4</t>
  </si>
  <si>
    <t>347471, Ростовская область, Зимовниковский район, п.Байков, ул.Школьная, 12</t>
  </si>
  <si>
    <t>6112904750</t>
  </si>
  <si>
    <t>1.1.2 Основными целями муниципального бюджетного общеобразовательного учреждения Гашунская средняя общеобразовательная школа № 4 являются:</t>
  </si>
  <si>
    <t>"01" апреля 2016г.</t>
  </si>
  <si>
    <t>МБОУ Гашунской СОШ № 4</t>
  </si>
  <si>
    <t>"01" июля 2016г.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</si>
</sst>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[$-FC19]d\ mmmm\ yyyy\ &quot;г.&quot;"/>
    <numFmt numFmtId="166" formatCode="0.00_ ;\-0.00\ 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vertAlign val="subscript"/>
      <sz val="14"/>
      <color indexed="8"/>
      <name val="Times New Roman"/>
      <family val="1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vertAlign val="subscript"/>
      <sz val="22"/>
      <color indexed="8"/>
      <name val="Times New Roman"/>
      <family val="1"/>
    </font>
    <font>
      <b/>
      <sz val="26"/>
      <color indexed="8"/>
      <name val="Times New Roman"/>
      <family val="1"/>
    </font>
    <font>
      <sz val="18"/>
      <color indexed="8"/>
      <name val="Times New Roman"/>
      <family val="1"/>
    </font>
    <font>
      <b/>
      <sz val="22"/>
      <color indexed="8"/>
      <name val="Times New Roman"/>
      <family val="1"/>
    </font>
    <font>
      <sz val="20"/>
      <color indexed="8"/>
      <name val="Times New Roman"/>
      <family val="1"/>
    </font>
    <font>
      <sz val="19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b/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8" fillId="0" borderId="0" xfId="52" applyFont="1" applyAlignment="1">
      <alignment/>
      <protection/>
    </xf>
    <xf numFmtId="0" fontId="19" fillId="0" borderId="0" xfId="52" applyFont="1" applyAlignment="1">
      <alignment wrapText="1"/>
      <protection/>
    </xf>
    <xf numFmtId="0" fontId="18" fillId="0" borderId="0" xfId="52" applyFont="1" applyAlignment="1">
      <alignment horizontal="right"/>
      <protection/>
    </xf>
    <xf numFmtId="0" fontId="18" fillId="0" borderId="0" xfId="52" applyFont="1">
      <alignment/>
      <protection/>
    </xf>
    <xf numFmtId="0" fontId="22" fillId="0" borderId="0" xfId="52" applyFont="1">
      <alignment/>
      <protection/>
    </xf>
    <xf numFmtId="0" fontId="18" fillId="0" borderId="10" xfId="52" applyFont="1" applyBorder="1" applyAlignment="1">
      <alignment horizontal="center" vertical="center" wrapText="1"/>
      <protection/>
    </xf>
    <xf numFmtId="0" fontId="24" fillId="0" borderId="0" xfId="52" applyFont="1">
      <alignment/>
      <protection/>
    </xf>
    <xf numFmtId="0" fontId="24" fillId="0" borderId="0" xfId="52" applyFont="1" applyBorder="1">
      <alignment/>
      <protection/>
    </xf>
    <xf numFmtId="0" fontId="24" fillId="0" borderId="0" xfId="52" applyFont="1" applyProtection="1">
      <alignment/>
      <protection/>
    </xf>
    <xf numFmtId="0" fontId="21" fillId="0" borderId="11" xfId="52" applyFont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0" fontId="24" fillId="0" borderId="0" xfId="52" applyFont="1" applyBorder="1" applyProtection="1">
      <alignment/>
      <protection/>
    </xf>
    <xf numFmtId="49" fontId="26" fillId="0" borderId="0" xfId="0" applyNumberFormat="1" applyFont="1" applyAlignment="1" applyProtection="1">
      <alignment/>
      <protection locked="0"/>
    </xf>
    <xf numFmtId="4" fontId="21" fillId="4" borderId="11" xfId="52" applyNumberFormat="1" applyFont="1" applyFill="1" applyBorder="1" applyProtection="1">
      <alignment/>
      <protection/>
    </xf>
    <xf numFmtId="4" fontId="24" fillId="0" borderId="11" xfId="52" applyNumberFormat="1" applyFont="1" applyBorder="1" applyProtection="1">
      <alignment/>
      <protection/>
    </xf>
    <xf numFmtId="4" fontId="21" fillId="0" borderId="11" xfId="52" applyNumberFormat="1" applyFont="1" applyBorder="1" applyProtection="1">
      <alignment/>
      <protection/>
    </xf>
    <xf numFmtId="0" fontId="24" fillId="0" borderId="11" xfId="52" applyFont="1" applyBorder="1" applyAlignment="1">
      <alignment horizontal="left" vertical="center" wrapText="1"/>
      <protection/>
    </xf>
    <xf numFmtId="4" fontId="24" fillId="0" borderId="11" xfId="52" applyNumberFormat="1" applyFont="1" applyBorder="1" applyProtection="1">
      <alignment/>
      <protection locked="0"/>
    </xf>
    <xf numFmtId="4" fontId="21" fillId="0" borderId="11" xfId="52" applyNumberFormat="1" applyFont="1" applyBorder="1" applyAlignment="1" applyProtection="1">
      <alignment horizontal="right"/>
      <protection locked="0"/>
    </xf>
    <xf numFmtId="4" fontId="21" fillId="0" borderId="11" xfId="52" applyNumberFormat="1" applyFont="1" applyBorder="1" applyProtection="1">
      <alignment/>
      <protection locked="0"/>
    </xf>
    <xf numFmtId="49" fontId="24" fillId="0" borderId="11" xfId="52" applyNumberFormat="1" applyFont="1" applyBorder="1" applyAlignment="1" applyProtection="1">
      <alignment horizontal="left" vertical="center" wrapText="1"/>
      <protection locked="0"/>
    </xf>
    <xf numFmtId="0" fontId="24" fillId="2" borderId="11" xfId="52" applyFont="1" applyFill="1" applyBorder="1" applyAlignment="1">
      <alignment horizontal="left" vertical="center" wrapText="1"/>
      <protection/>
    </xf>
    <xf numFmtId="0" fontId="24" fillId="4" borderId="11" xfId="52" applyFont="1" applyFill="1" applyBorder="1" applyAlignment="1">
      <alignment horizontal="left" vertical="center" wrapText="1"/>
      <protection/>
    </xf>
    <xf numFmtId="0" fontId="29" fillId="20" borderId="11" xfId="52" applyFont="1" applyFill="1" applyBorder="1" applyAlignment="1">
      <alignment horizontal="left" vertical="center" wrapText="1"/>
      <protection/>
    </xf>
    <xf numFmtId="0" fontId="24" fillId="6" borderId="11" xfId="52" applyFont="1" applyFill="1" applyBorder="1" applyAlignment="1">
      <alignment horizontal="left" vertical="center" wrapText="1"/>
      <protection/>
    </xf>
    <xf numFmtId="0" fontId="21" fillId="3" borderId="11" xfId="52" applyFont="1" applyFill="1" applyBorder="1" applyAlignment="1">
      <alignment horizontal="left" vertical="center" wrapText="1"/>
      <protection/>
    </xf>
    <xf numFmtId="0" fontId="24" fillId="0" borderId="0" xfId="52" applyFont="1" applyAlignment="1">
      <alignment horizontal="justify" vertical="center"/>
      <protection/>
    </xf>
    <xf numFmtId="0" fontId="24" fillId="0" borderId="0" xfId="52" applyFont="1" applyBorder="1" applyAlignment="1">
      <alignment/>
      <protection/>
    </xf>
    <xf numFmtId="0" fontId="24" fillId="0" borderId="12" xfId="52" applyFont="1" applyBorder="1" applyAlignment="1">
      <alignment/>
      <protection/>
    </xf>
    <xf numFmtId="0" fontId="24" fillId="0" borderId="12" xfId="52" applyFont="1" applyBorder="1" applyAlignment="1">
      <alignment horizontal="center"/>
      <protection/>
    </xf>
    <xf numFmtId="49" fontId="24" fillId="0" borderId="0" xfId="52" applyNumberFormat="1" applyFont="1" applyAlignment="1" applyProtection="1">
      <alignment horizontal="justify" vertical="center"/>
      <protection locked="0"/>
    </xf>
    <xf numFmtId="49" fontId="24" fillId="0" borderId="0" xfId="52" applyNumberFormat="1" applyFont="1" applyAlignment="1" applyProtection="1">
      <alignment horizontal="left" vertical="center"/>
      <protection locked="0"/>
    </xf>
    <xf numFmtId="0" fontId="28" fillId="0" borderId="0" xfId="52" applyFont="1" applyBorder="1" applyAlignment="1">
      <alignment horizontal="left"/>
      <protection/>
    </xf>
    <xf numFmtId="0" fontId="28" fillId="0" borderId="0" xfId="52" applyFont="1">
      <alignment/>
      <protection/>
    </xf>
    <xf numFmtId="0" fontId="34" fillId="0" borderId="0" xfId="52" applyFont="1">
      <alignment/>
      <protection/>
    </xf>
    <xf numFmtId="0" fontId="28" fillId="0" borderId="0" xfId="52" applyFont="1" applyAlignment="1">
      <alignment horizontal="right"/>
      <protection/>
    </xf>
    <xf numFmtId="49" fontId="28" fillId="0" borderId="11" xfId="52" applyNumberFormat="1" applyFont="1" applyBorder="1" applyAlignment="1" applyProtection="1">
      <alignment horizontal="left"/>
      <protection locked="0"/>
    </xf>
    <xf numFmtId="0" fontId="28" fillId="0" borderId="11" xfId="52" applyFont="1" applyBorder="1" applyAlignment="1">
      <alignment horizontal="left"/>
      <protection/>
    </xf>
    <xf numFmtId="4" fontId="24" fillId="24" borderId="11" xfId="52" applyNumberFormat="1" applyFont="1" applyFill="1" applyBorder="1" applyAlignment="1" applyProtection="1">
      <alignment horizontal="center" vertical="center" wrapText="1"/>
      <protection/>
    </xf>
    <xf numFmtId="2" fontId="24" fillId="2" borderId="11" xfId="52" applyNumberFormat="1" applyFont="1" applyFill="1" applyBorder="1" applyAlignment="1">
      <alignment horizontal="center" vertical="center" wrapText="1"/>
      <protection/>
    </xf>
    <xf numFmtId="2" fontId="24" fillId="0" borderId="11" xfId="52" applyNumberFormat="1" applyFont="1" applyBorder="1" applyAlignment="1">
      <alignment horizontal="center" vertical="center" wrapText="1"/>
      <protection/>
    </xf>
    <xf numFmtId="2" fontId="24" fillId="0" borderId="11" xfId="52" applyNumberFormat="1" applyFont="1" applyBorder="1" applyAlignment="1" applyProtection="1">
      <alignment horizontal="center" vertical="center" wrapText="1"/>
      <protection/>
    </xf>
    <xf numFmtId="2" fontId="23" fillId="0" borderId="11" xfId="52" applyNumberFormat="1" applyFont="1" applyBorder="1" applyAlignment="1" applyProtection="1">
      <alignment horizontal="center" vertical="center" wrapText="1"/>
      <protection/>
    </xf>
    <xf numFmtId="2" fontId="23" fillId="0" borderId="11" xfId="52" applyNumberFormat="1" applyFont="1" applyBorder="1" applyAlignment="1">
      <alignment horizontal="center" vertical="center" wrapText="1"/>
      <protection/>
    </xf>
    <xf numFmtId="2" fontId="21" fillId="3" borderId="11" xfId="52" applyNumberFormat="1" applyFont="1" applyFill="1" applyBorder="1" applyAlignment="1">
      <alignment horizontal="center" vertical="center" wrapText="1"/>
      <protection/>
    </xf>
    <xf numFmtId="0" fontId="24" fillId="0" borderId="11" xfId="52" applyNumberFormat="1" applyFont="1" applyBorder="1" applyAlignment="1">
      <alignment horizontal="center" vertical="center" wrapText="1"/>
      <protection/>
    </xf>
    <xf numFmtId="0" fontId="29" fillId="20" borderId="11" xfId="52" applyNumberFormat="1" applyFont="1" applyFill="1" applyBorder="1" applyAlignment="1">
      <alignment horizontal="center" vertical="center" wrapText="1"/>
      <protection/>
    </xf>
    <xf numFmtId="0" fontId="24" fillId="6" borderId="11" xfId="52" applyNumberFormat="1" applyFont="1" applyFill="1" applyBorder="1" applyAlignment="1">
      <alignment horizontal="center" vertical="center" wrapText="1"/>
      <protection/>
    </xf>
    <xf numFmtId="0" fontId="24" fillId="4" borderId="11" xfId="52" applyNumberFormat="1" applyFont="1" applyFill="1" applyBorder="1" applyAlignment="1">
      <alignment horizontal="center" vertical="center" wrapText="1"/>
      <protection/>
    </xf>
    <xf numFmtId="0" fontId="24" fillId="3" borderId="11" xfId="52" applyNumberFormat="1" applyFont="1" applyFill="1" applyBorder="1" applyAlignment="1">
      <alignment horizontal="center" vertical="center" wrapText="1"/>
      <protection/>
    </xf>
    <xf numFmtId="0" fontId="24" fillId="0" borderId="11" xfId="52" applyNumberFormat="1" applyFont="1" applyBorder="1" applyAlignment="1" applyProtection="1">
      <alignment horizontal="center" vertical="center" wrapText="1"/>
      <protection/>
    </xf>
    <xf numFmtId="0" fontId="24" fillId="0" borderId="11" xfId="52" applyNumberFormat="1" applyFont="1" applyBorder="1" applyAlignment="1" applyProtection="1">
      <alignment horizontal="center" vertical="center" wrapText="1"/>
      <protection locked="0"/>
    </xf>
    <xf numFmtId="0" fontId="24" fillId="25" borderId="11" xfId="52" applyNumberFormat="1" applyFont="1" applyFill="1" applyBorder="1" applyAlignment="1">
      <alignment horizontal="center" vertical="center" wrapText="1"/>
      <protection/>
    </xf>
    <xf numFmtId="4" fontId="24" fillId="24" borderId="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52" applyNumberFormat="1" applyFont="1" applyBorder="1" applyAlignment="1">
      <alignment horizontal="center" vertical="center" wrapText="1"/>
      <protection/>
    </xf>
    <xf numFmtId="4" fontId="24" fillId="2" borderId="11" xfId="52" applyNumberFormat="1" applyFont="1" applyFill="1" applyBorder="1" applyAlignment="1">
      <alignment horizontal="center" vertical="center" wrapText="1"/>
      <protection/>
    </xf>
    <xf numFmtId="4" fontId="24" fillId="2" borderId="11" xfId="52" applyNumberFormat="1" applyFont="1" applyFill="1" applyBorder="1" applyAlignment="1" applyProtection="1">
      <alignment horizontal="center" vertical="center" wrapText="1"/>
      <protection locked="0"/>
    </xf>
    <xf numFmtId="4" fontId="21" fillId="0" borderId="13" xfId="52" applyNumberFormat="1" applyFont="1" applyBorder="1" applyAlignment="1">
      <alignment horizontal="center" vertical="center" wrapText="1"/>
      <protection/>
    </xf>
    <xf numFmtId="4" fontId="21" fillId="0" borderId="14" xfId="52" applyNumberFormat="1" applyFont="1" applyBorder="1" applyAlignment="1">
      <alignment horizontal="center" vertical="center" wrapText="1"/>
      <protection/>
    </xf>
    <xf numFmtId="4" fontId="24" fillId="0" borderId="11" xfId="52" applyNumberFormat="1" applyFont="1" applyBorder="1" applyAlignment="1">
      <alignment horizontal="center" vertical="center" wrapText="1"/>
      <protection/>
    </xf>
    <xf numFmtId="4" fontId="21" fillId="4" borderId="13" xfId="52" applyNumberFormat="1" applyFont="1" applyFill="1" applyBorder="1" applyAlignment="1">
      <alignment horizontal="center" vertical="center" wrapText="1"/>
      <protection/>
    </xf>
    <xf numFmtId="4" fontId="21" fillId="4" borderId="14" xfId="52" applyNumberFormat="1" applyFont="1" applyFill="1" applyBorder="1" applyAlignment="1">
      <alignment horizontal="center" vertical="center" wrapText="1"/>
      <protection/>
    </xf>
    <xf numFmtId="4" fontId="24" fillId="4" borderId="11" xfId="52" applyNumberFormat="1" applyFont="1" applyFill="1" applyBorder="1" applyAlignment="1" applyProtection="1">
      <alignment horizontal="center" vertical="center" wrapText="1"/>
      <protection locked="0"/>
    </xf>
    <xf numFmtId="4" fontId="24" fillId="4" borderId="11" xfId="52" applyNumberFormat="1" applyFont="1" applyFill="1" applyBorder="1" applyAlignment="1">
      <alignment horizontal="center" vertical="center" wrapText="1"/>
      <protection/>
    </xf>
    <xf numFmtId="4" fontId="24" fillId="0" borderId="11" xfId="52" applyNumberFormat="1" applyFont="1" applyFill="1" applyBorder="1" applyAlignment="1" applyProtection="1">
      <alignment horizontal="center" vertical="center" wrapText="1"/>
      <protection locked="0"/>
    </xf>
    <xf numFmtId="4" fontId="24" fillId="0" borderId="11" xfId="52" applyNumberFormat="1" applyFont="1" applyBorder="1" applyAlignment="1" applyProtection="1">
      <alignment horizontal="center" vertical="center" wrapText="1"/>
      <protection locked="0"/>
    </xf>
    <xf numFmtId="4" fontId="29" fillId="4" borderId="11" xfId="52" applyNumberFormat="1" applyFont="1" applyFill="1" applyBorder="1" applyAlignment="1">
      <alignment horizontal="center" vertical="center" wrapText="1"/>
      <protection/>
    </xf>
    <xf numFmtId="4" fontId="23" fillId="2" borderId="11" xfId="52" applyNumberFormat="1" applyFont="1" applyFill="1" applyBorder="1" applyAlignment="1">
      <alignment horizontal="center" vertical="center" wrapText="1"/>
      <protection/>
    </xf>
    <xf numFmtId="4" fontId="23" fillId="4" borderId="11" xfId="52" applyNumberFormat="1" applyFont="1" applyFill="1" applyBorder="1" applyAlignment="1">
      <alignment horizontal="center" vertical="center" wrapText="1"/>
      <protection/>
    </xf>
    <xf numFmtId="4" fontId="23" fillId="3" borderId="11" xfId="52" applyNumberFormat="1" applyFont="1" applyFill="1" applyBorder="1" applyAlignment="1">
      <alignment horizontal="center" vertical="center" wrapText="1"/>
      <protection/>
    </xf>
    <xf numFmtId="4" fontId="24" fillId="3" borderId="11" xfId="52" applyNumberFormat="1" applyFont="1" applyFill="1" applyBorder="1" applyAlignment="1">
      <alignment horizontal="center" vertical="center" wrapText="1"/>
      <protection/>
    </xf>
    <xf numFmtId="4" fontId="23" fillId="20" borderId="11" xfId="52" applyNumberFormat="1" applyFont="1" applyFill="1" applyBorder="1" applyAlignment="1">
      <alignment horizontal="center" vertical="center" wrapText="1"/>
      <protection/>
    </xf>
    <xf numFmtId="4" fontId="29" fillId="20" borderId="11" xfId="52" applyNumberFormat="1" applyFont="1" applyFill="1" applyBorder="1" applyAlignment="1">
      <alignment horizontal="center" vertical="center" wrapText="1"/>
      <protection/>
    </xf>
    <xf numFmtId="4" fontId="23" fillId="0" borderId="11" xfId="52" applyNumberFormat="1" applyFont="1" applyBorder="1" applyAlignment="1">
      <alignment horizontal="center" vertical="center" wrapText="1"/>
      <protection/>
    </xf>
    <xf numFmtId="4" fontId="23" fillId="4" borderId="11" xfId="52" applyNumberFormat="1" applyFont="1" applyFill="1" applyBorder="1" applyAlignment="1" applyProtection="1">
      <alignment horizontal="center" vertical="center" wrapText="1"/>
      <protection/>
    </xf>
    <xf numFmtId="4" fontId="21" fillId="4" borderId="11" xfId="52" applyNumberFormat="1" applyFont="1" applyFill="1" applyBorder="1" applyAlignment="1" applyProtection="1">
      <alignment horizontal="center" vertical="center" wrapText="1"/>
      <protection/>
    </xf>
    <xf numFmtId="4" fontId="23" fillId="0" borderId="11" xfId="52" applyNumberFormat="1" applyFont="1" applyBorder="1" applyAlignment="1" applyProtection="1">
      <alignment horizontal="center" vertical="center" wrapText="1"/>
      <protection/>
    </xf>
    <xf numFmtId="4" fontId="24" fillId="0" borderId="11" xfId="52" applyNumberFormat="1" applyFont="1" applyBorder="1" applyAlignment="1" applyProtection="1">
      <alignment horizontal="center" vertical="center" wrapText="1"/>
      <protection/>
    </xf>
    <xf numFmtId="4" fontId="23" fillId="3" borderId="11" xfId="52" applyNumberFormat="1" applyFont="1" applyFill="1" applyBorder="1" applyAlignment="1" applyProtection="1">
      <alignment horizontal="center" vertical="center" wrapText="1"/>
      <protection/>
    </xf>
    <xf numFmtId="4" fontId="21" fillId="3" borderId="11" xfId="52" applyNumberFormat="1" applyFont="1" applyFill="1" applyBorder="1" applyAlignment="1" applyProtection="1">
      <alignment horizontal="center" vertical="center" wrapText="1"/>
      <protection/>
    </xf>
    <xf numFmtId="4" fontId="23" fillId="6" borderId="11" xfId="52" applyNumberFormat="1" applyFont="1" applyFill="1" applyBorder="1" applyAlignment="1" applyProtection="1">
      <alignment horizontal="center" vertical="center" wrapText="1"/>
      <protection/>
    </xf>
    <xf numFmtId="4" fontId="21" fillId="6" borderId="11" xfId="52" applyNumberFormat="1" applyFont="1" applyFill="1" applyBorder="1" applyAlignment="1" applyProtection="1">
      <alignment horizontal="center" vertical="center" wrapText="1"/>
      <protection/>
    </xf>
    <xf numFmtId="0" fontId="24" fillId="2" borderId="15" xfId="52" applyFont="1" applyFill="1" applyBorder="1" applyAlignment="1">
      <alignment horizontal="left" vertical="top" wrapText="1"/>
      <protection/>
    </xf>
    <xf numFmtId="0" fontId="21" fillId="8" borderId="0" xfId="52" applyFont="1" applyFill="1" applyBorder="1" applyAlignment="1">
      <alignment horizontal="left" vertical="top" wrapText="1"/>
      <protection/>
    </xf>
    <xf numFmtId="4" fontId="24" fillId="2" borderId="16" xfId="52" applyNumberFormat="1" applyFont="1" applyFill="1" applyBorder="1" applyAlignment="1" applyProtection="1">
      <alignment horizontal="center" vertical="center" wrapText="1"/>
      <protection locked="0"/>
    </xf>
    <xf numFmtId="4" fontId="24" fillId="8" borderId="17" xfId="52" applyNumberFormat="1" applyFont="1" applyFill="1" applyBorder="1" applyAlignment="1">
      <alignment horizontal="center" vertical="center" wrapText="1"/>
      <protection/>
    </xf>
    <xf numFmtId="49" fontId="28" fillId="0" borderId="11" xfId="52" applyNumberFormat="1" applyFont="1" applyBorder="1" applyAlignment="1" applyProtection="1">
      <alignment horizontal="center" wrapText="1"/>
      <protection locked="0"/>
    </xf>
    <xf numFmtId="0" fontId="29" fillId="0" borderId="11" xfId="52" applyFont="1" applyFill="1" applyBorder="1" applyAlignment="1">
      <alignment horizontal="left" vertical="center" wrapText="1"/>
      <protection/>
    </xf>
    <xf numFmtId="0" fontId="29" fillId="0" borderId="11" xfId="52" applyNumberFormat="1" applyFont="1" applyFill="1" applyBorder="1" applyAlignment="1">
      <alignment horizontal="center" vertical="center" wrapText="1"/>
      <protection/>
    </xf>
    <xf numFmtId="4" fontId="36" fillId="0" borderId="11" xfId="52" applyNumberFormat="1" applyFont="1" applyFill="1" applyBorder="1" applyAlignment="1">
      <alignment horizontal="center" vertical="center" wrapText="1"/>
      <protection/>
    </xf>
    <xf numFmtId="0" fontId="24" fillId="0" borderId="11" xfId="52" applyFont="1" applyFill="1" applyBorder="1" applyAlignment="1">
      <alignment horizontal="left" vertical="center" wrapText="1"/>
      <protection/>
    </xf>
    <xf numFmtId="0" fontId="24" fillId="0" borderId="11" xfId="52" applyNumberFormat="1" applyFont="1" applyFill="1" applyBorder="1" applyAlignment="1">
      <alignment horizontal="center" vertical="center" wrapText="1"/>
      <protection/>
    </xf>
    <xf numFmtId="4" fontId="23" fillId="0" borderId="11" xfId="52" applyNumberFormat="1" applyFont="1" applyFill="1" applyBorder="1" applyAlignment="1">
      <alignment horizontal="center" vertical="center" wrapText="1"/>
      <protection/>
    </xf>
    <xf numFmtId="0" fontId="37" fillId="0" borderId="18" xfId="0" applyFont="1" applyFill="1" applyBorder="1" applyAlignment="1">
      <alignment vertical="center" wrapText="1"/>
    </xf>
    <xf numFmtId="0" fontId="37" fillId="0" borderId="11" xfId="0" applyFont="1" applyFill="1" applyBorder="1" applyAlignment="1">
      <alignment vertical="center" wrapText="1"/>
    </xf>
    <xf numFmtId="0" fontId="24" fillId="0" borderId="15" xfId="52" applyNumberFormat="1" applyFont="1" applyFill="1" applyBorder="1" applyAlignment="1">
      <alignment horizontal="center" vertical="center" wrapText="1"/>
      <protection/>
    </xf>
    <xf numFmtId="4" fontId="29" fillId="0" borderId="11" xfId="52" applyNumberFormat="1" applyFont="1" applyFill="1" applyBorder="1" applyAlignment="1" applyProtection="1">
      <alignment horizontal="center" vertical="center" wrapText="1"/>
      <protection locked="0"/>
    </xf>
    <xf numFmtId="49" fontId="29" fillId="0" borderId="11" xfId="52" applyNumberFormat="1" applyFont="1" applyFill="1" applyBorder="1" applyAlignment="1">
      <alignment horizontal="left" vertical="center" wrapText="1"/>
      <protection/>
    </xf>
    <xf numFmtId="4" fontId="23" fillId="0" borderId="11" xfId="52" applyNumberFormat="1" applyFont="1" applyFill="1" applyBorder="1" applyAlignment="1" applyProtection="1">
      <alignment horizontal="center" vertical="center" wrapText="1"/>
      <protection/>
    </xf>
    <xf numFmtId="4" fontId="23" fillId="26" borderId="11" xfId="52" applyNumberFormat="1" applyFont="1" applyFill="1" applyBorder="1" applyAlignment="1">
      <alignment horizontal="center" vertical="center" wrapText="1"/>
      <protection/>
    </xf>
    <xf numFmtId="4" fontId="24" fillId="26" borderId="11" xfId="52" applyNumberFormat="1" applyFont="1" applyFill="1" applyBorder="1" applyAlignment="1" applyProtection="1">
      <alignment horizontal="center" vertical="center" wrapText="1"/>
      <protection locked="0"/>
    </xf>
    <xf numFmtId="0" fontId="24" fillId="26" borderId="11" xfId="52" applyFont="1" applyFill="1" applyBorder="1" applyAlignment="1" applyProtection="1">
      <alignment horizontal="left" vertical="center" wrapText="1"/>
      <protection locked="0"/>
    </xf>
    <xf numFmtId="0" fontId="24" fillId="26" borderId="11" xfId="52" applyNumberFormat="1" applyFont="1" applyFill="1" applyBorder="1" applyAlignment="1" applyProtection="1">
      <alignment horizontal="center" vertical="center" wrapText="1"/>
      <protection locked="0"/>
    </xf>
    <xf numFmtId="4" fontId="23" fillId="26" borderId="11" xfId="52" applyNumberFormat="1" applyFont="1" applyFill="1" applyBorder="1" applyAlignment="1" applyProtection="1">
      <alignment horizontal="center" vertical="center" wrapText="1"/>
      <protection/>
    </xf>
    <xf numFmtId="49" fontId="24" fillId="26" borderId="11" xfId="52" applyNumberFormat="1" applyFont="1" applyFill="1" applyBorder="1" applyAlignment="1" applyProtection="1">
      <alignment horizontal="left" vertical="center" wrapText="1"/>
      <protection locked="0"/>
    </xf>
    <xf numFmtId="49" fontId="26" fillId="0" borderId="0" xfId="0" applyNumberFormat="1" applyFont="1" applyAlignment="1" applyProtection="1" quotePrefix="1">
      <alignment/>
      <protection locked="0"/>
    </xf>
    <xf numFmtId="0" fontId="21" fillId="0" borderId="11" xfId="52" applyFont="1" applyBorder="1" applyAlignment="1">
      <alignment horizontal="left" vertical="center" wrapText="1"/>
      <protection/>
    </xf>
    <xf numFmtId="0" fontId="21" fillId="0" borderId="11" xfId="52" applyFont="1" applyFill="1" applyBorder="1" applyAlignment="1">
      <alignment horizontal="left" vertical="center" wrapText="1"/>
      <protection/>
    </xf>
    <xf numFmtId="0" fontId="21" fillId="4" borderId="11" xfId="52" applyFont="1" applyFill="1" applyBorder="1" applyAlignment="1">
      <alignment horizontal="left" vertical="center" wrapText="1"/>
      <protection/>
    </xf>
    <xf numFmtId="0" fontId="21" fillId="25" borderId="11" xfId="52" applyFont="1" applyFill="1" applyBorder="1" applyAlignment="1">
      <alignment horizontal="left" vertical="center" wrapText="1"/>
      <protection/>
    </xf>
    <xf numFmtId="0" fontId="21" fillId="0" borderId="11" xfId="52" applyNumberFormat="1" applyFont="1" applyBorder="1" applyAlignment="1">
      <alignment horizontal="center" vertical="center" wrapText="1"/>
      <protection/>
    </xf>
    <xf numFmtId="4" fontId="21" fillId="0" borderId="11" xfId="52" applyNumberFormat="1" applyFont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/>
    </xf>
    <xf numFmtId="4" fontId="21" fillId="0" borderId="11" xfId="52" applyNumberFormat="1" applyFont="1" applyFill="1" applyBorder="1" applyAlignment="1" applyProtection="1">
      <alignment horizontal="center" vertical="center" wrapText="1"/>
      <protection locked="0"/>
    </xf>
    <xf numFmtId="4" fontId="21" fillId="4" borderId="11" xfId="52" applyNumberFormat="1" applyFont="1" applyFill="1" applyBorder="1" applyAlignment="1">
      <alignment horizontal="center" vertical="center" wrapText="1"/>
      <protection/>
    </xf>
    <xf numFmtId="0" fontId="21" fillId="2" borderId="11" xfId="52" applyFont="1" applyFill="1" applyBorder="1" applyAlignment="1">
      <alignment horizontal="left" vertical="center" wrapText="1"/>
      <protection/>
    </xf>
    <xf numFmtId="0" fontId="21" fillId="0" borderId="11" xfId="52" applyFont="1" applyBorder="1" applyAlignment="1" applyProtection="1">
      <alignment horizontal="left" vertical="center" wrapText="1"/>
      <protection/>
    </xf>
    <xf numFmtId="4" fontId="39" fillId="0" borderId="11" xfId="52" applyNumberFormat="1" applyFont="1" applyBorder="1" applyAlignment="1" applyProtection="1">
      <alignment horizontal="center" vertical="center" wrapText="1"/>
      <protection locked="0"/>
    </xf>
    <xf numFmtId="4" fontId="39" fillId="25" borderId="11" xfId="52" applyNumberFormat="1" applyFont="1" applyFill="1" applyBorder="1" applyAlignment="1" applyProtection="1">
      <alignment horizontal="center" vertical="center" wrapText="1"/>
      <protection locked="0"/>
    </xf>
    <xf numFmtId="14" fontId="28" fillId="0" borderId="11" xfId="52" applyNumberFormat="1" applyFont="1" applyBorder="1" applyAlignment="1" applyProtection="1">
      <alignment horizontal="center"/>
      <protection locked="0"/>
    </xf>
    <xf numFmtId="0" fontId="28" fillId="0" borderId="11" xfId="52" applyFont="1" applyBorder="1" applyAlignment="1">
      <alignment horizontal="center"/>
      <protection/>
    </xf>
    <xf numFmtId="49" fontId="28" fillId="0" borderId="0" xfId="52" applyNumberFormat="1" applyFont="1" applyBorder="1" applyAlignment="1" applyProtection="1">
      <alignment vertical="top" wrapText="1"/>
      <protection locked="0"/>
    </xf>
    <xf numFmtId="0" fontId="32" fillId="0" borderId="0" xfId="52" applyFont="1" applyAlignment="1">
      <alignment/>
      <protection/>
    </xf>
    <xf numFmtId="0" fontId="41" fillId="0" borderId="0" xfId="0" applyFont="1" applyAlignment="1">
      <alignment/>
    </xf>
    <xf numFmtId="0" fontId="28" fillId="0" borderId="0" xfId="0" applyFont="1" applyAlignment="1">
      <alignment horizontal="left" wrapText="1"/>
    </xf>
    <xf numFmtId="0" fontId="21" fillId="0" borderId="11" xfId="52" applyFont="1" applyBorder="1" applyAlignment="1">
      <alignment horizontal="left" vertical="center" wrapText="1"/>
      <protection/>
    </xf>
    <xf numFmtId="49" fontId="28" fillId="0" borderId="0" xfId="52" applyNumberFormat="1" applyFont="1" applyBorder="1" applyAlignment="1" applyProtection="1">
      <alignment horizontal="left" vertical="top" wrapText="1"/>
      <protection locked="0"/>
    </xf>
    <xf numFmtId="0" fontId="28" fillId="0" borderId="0" xfId="52" applyFont="1" applyBorder="1" applyAlignment="1">
      <alignment horizontal="left" wrapText="1"/>
      <protection/>
    </xf>
    <xf numFmtId="0" fontId="24" fillId="0" borderId="11" xfId="52" applyFont="1" applyBorder="1" applyAlignment="1">
      <alignment horizontal="left" vertical="center" wrapText="1"/>
      <protection/>
    </xf>
    <xf numFmtId="0" fontId="21" fillId="4" borderId="11" xfId="52" applyFont="1" applyFill="1" applyBorder="1" applyAlignment="1">
      <alignment horizontal="left" vertical="center" wrapText="1"/>
      <protection/>
    </xf>
    <xf numFmtId="4" fontId="21" fillId="0" borderId="13" xfId="52" applyNumberFormat="1" applyFont="1" applyBorder="1" applyAlignment="1">
      <alignment horizontal="center" vertical="center" wrapText="1"/>
      <protection/>
    </xf>
    <xf numFmtId="4" fontId="21" fillId="0" borderId="14" xfId="52" applyNumberFormat="1" applyFont="1" applyBorder="1" applyAlignment="1">
      <alignment horizontal="center" vertical="center" wrapText="1"/>
      <protection/>
    </xf>
    <xf numFmtId="4" fontId="21" fillId="0" borderId="13" xfId="52" applyNumberFormat="1" applyFont="1" applyFill="1" applyBorder="1" applyAlignment="1">
      <alignment horizontal="center" vertical="center" wrapText="1"/>
      <protection/>
    </xf>
    <xf numFmtId="4" fontId="21" fillId="0" borderId="14" xfId="52" applyNumberFormat="1" applyFont="1" applyFill="1" applyBorder="1" applyAlignment="1">
      <alignment horizontal="center" vertical="center" wrapText="1"/>
      <protection/>
    </xf>
    <xf numFmtId="4" fontId="21" fillId="4" borderId="13" xfId="52" applyNumberFormat="1" applyFont="1" applyFill="1" applyBorder="1" applyAlignment="1">
      <alignment horizontal="center" vertical="center" wrapText="1"/>
      <protection/>
    </xf>
    <xf numFmtId="4" fontId="21" fillId="4" borderId="14" xfId="52" applyNumberFormat="1" applyFont="1" applyFill="1" applyBorder="1" applyAlignment="1">
      <alignment horizontal="center" vertical="center" wrapText="1"/>
      <protection/>
    </xf>
    <xf numFmtId="2" fontId="21" fillId="0" borderId="13" xfId="52" applyNumberFormat="1" applyFont="1" applyBorder="1" applyAlignment="1">
      <alignment horizontal="center" vertical="center" wrapText="1"/>
      <protection/>
    </xf>
    <xf numFmtId="2" fontId="21" fillId="0" borderId="14" xfId="52" applyNumberFormat="1" applyFont="1" applyBorder="1" applyAlignment="1">
      <alignment horizontal="center" vertical="center" wrapText="1"/>
      <protection/>
    </xf>
    <xf numFmtId="0" fontId="21" fillId="0" borderId="13" xfId="52" applyFont="1" applyBorder="1" applyAlignment="1">
      <alignment horizontal="justify" vertical="center" wrapText="1"/>
      <protection/>
    </xf>
    <xf numFmtId="0" fontId="21" fillId="0" borderId="19" xfId="52" applyFont="1" applyBorder="1" applyAlignment="1">
      <alignment horizontal="justify" vertical="center" wrapText="1"/>
      <protection/>
    </xf>
    <xf numFmtId="0" fontId="21" fillId="0" borderId="14" xfId="52" applyFont="1" applyBorder="1" applyAlignment="1">
      <alignment horizontal="justify" vertical="center" wrapText="1"/>
      <protection/>
    </xf>
    <xf numFmtId="0" fontId="18" fillId="0" borderId="20" xfId="52" applyFont="1" applyBorder="1" applyAlignment="1">
      <alignment horizontal="center" vertical="center" wrapText="1"/>
      <protection/>
    </xf>
    <xf numFmtId="0" fontId="18" fillId="0" borderId="21" xfId="52" applyFont="1" applyBorder="1" applyAlignment="1">
      <alignment horizontal="center" vertical="center" wrapText="1"/>
      <protection/>
    </xf>
    <xf numFmtId="0" fontId="18" fillId="0" borderId="22" xfId="52" applyFont="1" applyBorder="1" applyAlignment="1">
      <alignment horizontal="center" vertical="center" wrapText="1"/>
      <protection/>
    </xf>
    <xf numFmtId="0" fontId="18" fillId="0" borderId="10" xfId="52" applyNumberFormat="1" applyFont="1" applyBorder="1" applyAlignment="1">
      <alignment horizontal="center" vertical="center" wrapText="1"/>
      <protection/>
    </xf>
    <xf numFmtId="0" fontId="24" fillId="0" borderId="12" xfId="52" applyFont="1" applyBorder="1" applyAlignment="1">
      <alignment horizontal="center"/>
      <protection/>
    </xf>
    <xf numFmtId="0" fontId="24" fillId="0" borderId="23" xfId="52" applyFont="1" applyBorder="1" applyAlignment="1" applyProtection="1">
      <alignment horizontal="center"/>
      <protection locked="0"/>
    </xf>
    <xf numFmtId="0" fontId="21" fillId="0" borderId="0" xfId="52" applyFont="1" applyAlignment="1">
      <alignment horizontal="center" vertical="center" wrapText="1"/>
      <protection/>
    </xf>
    <xf numFmtId="4" fontId="24" fillId="2" borderId="11" xfId="52" applyNumberFormat="1" applyFont="1" applyFill="1" applyBorder="1" applyAlignment="1">
      <alignment horizontal="center" vertical="center" wrapText="1"/>
      <protection/>
    </xf>
    <xf numFmtId="4" fontId="24" fillId="2" borderId="13" xfId="52" applyNumberFormat="1" applyFont="1" applyFill="1" applyBorder="1" applyAlignment="1">
      <alignment horizontal="center" vertical="center" wrapText="1"/>
      <protection/>
    </xf>
    <xf numFmtId="4" fontId="24" fillId="2" borderId="14" xfId="52" applyNumberFormat="1" applyFont="1" applyFill="1" applyBorder="1" applyAlignment="1">
      <alignment horizontal="center" vertical="center" wrapText="1"/>
      <protection/>
    </xf>
    <xf numFmtId="0" fontId="18" fillId="0" borderId="10" xfId="52" applyFont="1" applyBorder="1" applyAlignment="1">
      <alignment horizontal="center" vertical="center" wrapText="1"/>
      <protection/>
    </xf>
    <xf numFmtId="4" fontId="21" fillId="2" borderId="24" xfId="52" applyNumberFormat="1" applyFont="1" applyFill="1" applyBorder="1" applyAlignment="1">
      <alignment horizontal="center" vertical="center" wrapText="1"/>
      <protection/>
    </xf>
    <xf numFmtId="4" fontId="21" fillId="2" borderId="25" xfId="52" applyNumberFormat="1" applyFont="1" applyFill="1" applyBorder="1" applyAlignment="1">
      <alignment horizontal="center" vertical="center" wrapText="1"/>
      <protection/>
    </xf>
    <xf numFmtId="0" fontId="18" fillId="0" borderId="26" xfId="52" applyFont="1" applyBorder="1" applyAlignment="1">
      <alignment horizontal="center" vertical="center" wrapText="1"/>
      <protection/>
    </xf>
    <xf numFmtId="0" fontId="18" fillId="0" borderId="27" xfId="52" applyFont="1" applyBorder="1" applyAlignment="1">
      <alignment horizontal="center" vertical="center" wrapText="1"/>
      <protection/>
    </xf>
    <xf numFmtId="0" fontId="18" fillId="0" borderId="18" xfId="52" applyFont="1" applyBorder="1" applyAlignment="1">
      <alignment horizontal="center" vertical="center" wrapText="1"/>
      <protection/>
    </xf>
    <xf numFmtId="0" fontId="18" fillId="0" borderId="28" xfId="52" applyFont="1" applyBorder="1" applyAlignment="1">
      <alignment horizontal="center" vertical="center" wrapText="1"/>
      <protection/>
    </xf>
    <xf numFmtId="0" fontId="18" fillId="0" borderId="29" xfId="52" applyFont="1" applyBorder="1" applyAlignment="1">
      <alignment horizontal="center" vertical="center" wrapText="1"/>
      <protection/>
    </xf>
    <xf numFmtId="0" fontId="18" fillId="0" borderId="30" xfId="52" applyFont="1" applyBorder="1" applyAlignment="1">
      <alignment horizontal="center" vertical="center" wrapText="1"/>
      <protection/>
    </xf>
    <xf numFmtId="4" fontId="21" fillId="2" borderId="13" xfId="52" applyNumberFormat="1" applyFont="1" applyFill="1" applyBorder="1" applyAlignment="1">
      <alignment horizontal="center" vertical="center" wrapText="1"/>
      <protection/>
    </xf>
    <xf numFmtId="4" fontId="21" fillId="2" borderId="14" xfId="52" applyNumberFormat="1" applyFont="1" applyFill="1" applyBorder="1" applyAlignment="1">
      <alignment horizontal="center" vertical="center" wrapText="1"/>
      <protection/>
    </xf>
    <xf numFmtId="4" fontId="21" fillId="8" borderId="17" xfId="52" applyNumberFormat="1" applyFont="1" applyFill="1" applyBorder="1" applyAlignment="1">
      <alignment horizontal="center" vertical="center" wrapText="1"/>
      <protection/>
    </xf>
    <xf numFmtId="0" fontId="21" fillId="0" borderId="11" xfId="52" applyFont="1" applyBorder="1" applyAlignment="1">
      <alignment horizontal="center" vertical="center" wrapText="1"/>
      <protection/>
    </xf>
    <xf numFmtId="43" fontId="18" fillId="0" borderId="0" xfId="59" applyFont="1" applyAlignment="1">
      <alignment horizontal="right"/>
    </xf>
    <xf numFmtId="0" fontId="18" fillId="0" borderId="0" xfId="52" applyFont="1" applyAlignment="1">
      <alignment horizontal="right"/>
      <protection/>
    </xf>
    <xf numFmtId="0" fontId="22" fillId="0" borderId="0" xfId="52" applyFont="1" applyBorder="1" applyAlignment="1">
      <alignment horizontal="center"/>
      <protection/>
    </xf>
    <xf numFmtId="49" fontId="28" fillId="0" borderId="0" xfId="52" applyNumberFormat="1" applyFont="1" applyBorder="1" applyAlignment="1" applyProtection="1">
      <alignment horizontal="center" vertical="top" wrapText="1"/>
      <protection locked="0"/>
    </xf>
    <xf numFmtId="0" fontId="32" fillId="0" borderId="0" xfId="52" applyFont="1" applyBorder="1" applyAlignment="1">
      <alignment horizontal="left" wrapText="1"/>
      <protection/>
    </xf>
    <xf numFmtId="0" fontId="34" fillId="0" borderId="0" xfId="52" applyFont="1" applyAlignment="1">
      <alignment horizontal="left"/>
      <protection/>
    </xf>
    <xf numFmtId="0" fontId="27" fillId="0" borderId="0" xfId="52" applyFont="1" applyAlignment="1">
      <alignment horizontal="center"/>
      <protection/>
    </xf>
    <xf numFmtId="0" fontId="18" fillId="0" borderId="0" xfId="52" applyFont="1" applyAlignment="1">
      <alignment horizontal="left"/>
      <protection/>
    </xf>
    <xf numFmtId="0" fontId="18" fillId="0" borderId="0" xfId="52" applyFont="1" applyAlignment="1">
      <alignment horizontal="center"/>
      <protection/>
    </xf>
    <xf numFmtId="0" fontId="27" fillId="0" borderId="0" xfId="52" applyFont="1" applyAlignment="1">
      <alignment horizontal="center" wrapText="1"/>
      <protection/>
    </xf>
    <xf numFmtId="0" fontId="25" fillId="0" borderId="0" xfId="52" applyFont="1" applyAlignment="1">
      <alignment horizontal="right"/>
      <protection/>
    </xf>
    <xf numFmtId="0" fontId="35" fillId="0" borderId="0" xfId="52" applyFont="1" applyAlignment="1">
      <alignment horizontal="left"/>
      <protection/>
    </xf>
    <xf numFmtId="0" fontId="32" fillId="0" borderId="0" xfId="52" applyFont="1" applyAlignment="1">
      <alignment horizontal="center"/>
      <protection/>
    </xf>
    <xf numFmtId="49" fontId="32" fillId="0" borderId="0" xfId="52" applyNumberFormat="1" applyFont="1" applyBorder="1" applyAlignment="1" applyProtection="1">
      <alignment horizontal="center" wrapText="1"/>
      <protection locked="0"/>
    </xf>
    <xf numFmtId="0" fontId="28" fillId="0" borderId="0" xfId="52" applyFont="1" applyAlignment="1">
      <alignment horizontal="center"/>
      <protection/>
    </xf>
    <xf numFmtId="49" fontId="40" fillId="0" borderId="0" xfId="52" applyNumberFormat="1" applyFont="1" applyBorder="1" applyAlignment="1" applyProtection="1">
      <alignment horizontal="center" vertical="top" wrapText="1"/>
      <protection locked="0"/>
    </xf>
    <xf numFmtId="49" fontId="33" fillId="0" borderId="0" xfId="52" applyNumberFormat="1" applyFont="1" applyBorder="1" applyAlignment="1" applyProtection="1">
      <alignment horizontal="center" vertical="top" wrapText="1"/>
      <protection locked="0"/>
    </xf>
    <xf numFmtId="0" fontId="22" fillId="0" borderId="0" xfId="52" applyFont="1" applyAlignment="1">
      <alignment horizontal="center"/>
      <protection/>
    </xf>
    <xf numFmtId="0" fontId="32" fillId="0" borderId="0" xfId="52" applyFont="1" applyAlignment="1">
      <alignment horizontal="right" vertical="center"/>
      <protection/>
    </xf>
    <xf numFmtId="0" fontId="28" fillId="0" borderId="23" xfId="52" applyFont="1" applyBorder="1" applyAlignment="1">
      <alignment horizontal="right"/>
      <protection/>
    </xf>
    <xf numFmtId="49" fontId="24" fillId="0" borderId="0" xfId="52" applyNumberFormat="1" applyFont="1" applyAlignment="1" applyProtection="1">
      <alignment horizontal="right"/>
      <protection locked="0"/>
    </xf>
    <xf numFmtId="0" fontId="20" fillId="0" borderId="0" xfId="52" applyFont="1" applyAlignment="1">
      <alignment horizontal="center"/>
      <protection/>
    </xf>
    <xf numFmtId="0" fontId="30" fillId="0" borderId="23" xfId="52" applyFont="1" applyBorder="1" applyAlignment="1">
      <alignment horizontal="left" wrapText="1" indent="1"/>
      <protection/>
    </xf>
    <xf numFmtId="0" fontId="31" fillId="0" borderId="0" xfId="52" applyFont="1" applyAlignment="1">
      <alignment horizontal="center"/>
      <protection/>
    </xf>
    <xf numFmtId="0" fontId="25" fillId="0" borderId="0" xfId="52" applyFont="1" applyAlignment="1">
      <alignment horizontal="right" vertical="center"/>
      <protection/>
    </xf>
    <xf numFmtId="0" fontId="34" fillId="0" borderId="0" xfId="52" applyFont="1" applyBorder="1" applyAlignment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РАФАР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3"/>
  <sheetViews>
    <sheetView zoomScale="85" zoomScaleNormal="85" zoomScaleSheetLayoutView="75" zoomScalePageLayoutView="0" workbookViewId="0" topLeftCell="A75">
      <selection activeCell="D232" sqref="D232"/>
    </sheetView>
  </sheetViews>
  <sheetFormatPr defaultColWidth="9.00390625" defaultRowHeight="12.75"/>
  <cols>
    <col min="1" max="1" width="43.625" style="11" customWidth="1"/>
    <col min="2" max="2" width="11.00390625" style="11" customWidth="1"/>
    <col min="3" max="3" width="17.375" style="11" customWidth="1"/>
    <col min="4" max="4" width="20.75390625" style="11" customWidth="1"/>
    <col min="5" max="5" width="20.875" style="11" customWidth="1"/>
    <col min="6" max="6" width="25.125" style="11" customWidth="1"/>
    <col min="7" max="7" width="9.125" style="11" hidden="1" customWidth="1"/>
    <col min="8" max="8" width="19.625" style="11" customWidth="1"/>
    <col min="9" max="16384" width="9.125" style="11" customWidth="1"/>
  </cols>
  <sheetData>
    <row r="1" spans="1:6" ht="23.25">
      <c r="A1" s="172"/>
      <c r="B1" s="172"/>
      <c r="C1" s="172"/>
      <c r="D1" s="183" t="s">
        <v>1</v>
      </c>
      <c r="E1" s="183"/>
      <c r="F1" s="183"/>
    </row>
    <row r="2" spans="1:6" ht="15.75">
      <c r="A2" s="172"/>
      <c r="B2" s="172"/>
      <c r="C2" s="172"/>
      <c r="D2" s="1"/>
      <c r="E2" s="1"/>
      <c r="F2" s="1"/>
    </row>
    <row r="3" spans="1:6" ht="47.25" customHeight="1">
      <c r="A3" s="172"/>
      <c r="B3" s="172"/>
      <c r="C3" s="172"/>
      <c r="D3" s="1"/>
      <c r="E3" s="187" t="s">
        <v>265</v>
      </c>
      <c r="F3" s="187"/>
    </row>
    <row r="4" spans="1:6" ht="15.75" customHeight="1">
      <c r="A4" s="172"/>
      <c r="B4" s="172"/>
      <c r="C4" s="172"/>
      <c r="D4" s="1"/>
      <c r="E4" s="175" t="s">
        <v>0</v>
      </c>
      <c r="F4" s="175"/>
    </row>
    <row r="5" spans="1:6" ht="15.75" customHeight="1">
      <c r="A5" s="173"/>
      <c r="B5" s="173"/>
      <c r="C5" s="173"/>
      <c r="D5" s="1"/>
      <c r="E5" s="2"/>
      <c r="F5" s="2"/>
    </row>
    <row r="6" spans="1:6" ht="20.25">
      <c r="A6" s="173"/>
      <c r="B6" s="173"/>
      <c r="C6" s="173"/>
      <c r="D6" s="1"/>
      <c r="E6" s="184" t="s">
        <v>264</v>
      </c>
      <c r="F6" s="184"/>
    </row>
    <row r="7" spans="1:6" ht="20.25">
      <c r="A7" s="186"/>
      <c r="B7" s="186"/>
      <c r="C7" s="186"/>
      <c r="D7" s="1"/>
      <c r="E7" s="189" t="s">
        <v>2</v>
      </c>
      <c r="F7" s="189"/>
    </row>
    <row r="8" spans="1:6" ht="15.75">
      <c r="A8" s="173"/>
      <c r="B8" s="173"/>
      <c r="C8" s="173"/>
      <c r="D8" s="1"/>
      <c r="E8" s="3"/>
      <c r="F8" s="3"/>
    </row>
    <row r="9" spans="1:6" ht="18.75">
      <c r="A9" s="173"/>
      <c r="B9" s="173"/>
      <c r="C9" s="173"/>
      <c r="D9" s="1"/>
      <c r="E9" s="185" t="s">
        <v>289</v>
      </c>
      <c r="F9" s="185"/>
    </row>
    <row r="10" spans="1:6" ht="15.75">
      <c r="A10" s="4"/>
      <c r="B10" s="4"/>
      <c r="C10" s="4"/>
      <c r="D10" s="4"/>
      <c r="E10" s="4"/>
      <c r="F10" s="4"/>
    </row>
    <row r="11" spans="1:6" ht="55.5" customHeight="1">
      <c r="A11" s="188" t="s">
        <v>3</v>
      </c>
      <c r="B11" s="188"/>
      <c r="C11" s="188"/>
      <c r="D11" s="188"/>
      <c r="E11" s="188"/>
      <c r="F11" s="188"/>
    </row>
    <row r="12" spans="1:6" ht="33">
      <c r="A12" s="188" t="s">
        <v>290</v>
      </c>
      <c r="B12" s="188"/>
      <c r="C12" s="188"/>
      <c r="D12" s="188"/>
      <c r="E12" s="188"/>
      <c r="F12" s="188"/>
    </row>
    <row r="13" spans="1:6" ht="27.75" customHeight="1">
      <c r="A13" s="182"/>
      <c r="B13" s="182"/>
      <c r="C13" s="182"/>
      <c r="D13" s="182"/>
      <c r="E13" s="5"/>
      <c r="F13" s="5"/>
    </row>
    <row r="14" spans="1:6" ht="20.25">
      <c r="A14" s="166"/>
      <c r="B14" s="166"/>
      <c r="C14" s="166"/>
      <c r="D14" s="166"/>
      <c r="E14" s="36" t="s">
        <v>4</v>
      </c>
      <c r="F14" s="37"/>
    </row>
    <row r="15" spans="1:6" ht="20.25">
      <c r="A15" s="166"/>
      <c r="B15" s="166"/>
      <c r="C15" s="166"/>
      <c r="D15" s="166"/>
      <c r="E15" s="36" t="s">
        <v>5</v>
      </c>
      <c r="F15" s="120">
        <v>42370</v>
      </c>
    </row>
    <row r="16" spans="1:6" ht="20.25" hidden="1">
      <c r="A16" s="166"/>
      <c r="B16" s="166"/>
      <c r="C16" s="166"/>
      <c r="D16" s="166"/>
      <c r="E16" s="36"/>
      <c r="F16" s="38"/>
    </row>
    <row r="17" spans="1:6" ht="20.25" hidden="1">
      <c r="A17" s="166"/>
      <c r="B17" s="166"/>
      <c r="C17" s="166"/>
      <c r="D17" s="166"/>
      <c r="E17" s="36"/>
      <c r="F17" s="38"/>
    </row>
    <row r="18" spans="1:6" ht="20.25">
      <c r="A18" s="166"/>
      <c r="B18" s="166"/>
      <c r="C18" s="166"/>
      <c r="D18" s="166"/>
      <c r="E18" s="36" t="s">
        <v>6</v>
      </c>
      <c r="F18" s="87" t="s">
        <v>295</v>
      </c>
    </row>
    <row r="19" spans="1:6" ht="20.25" hidden="1">
      <c r="A19" s="166"/>
      <c r="B19" s="166"/>
      <c r="C19" s="166"/>
      <c r="D19" s="166"/>
      <c r="E19" s="36"/>
      <c r="F19" s="121"/>
    </row>
    <row r="20" spans="1:6" ht="20.25" hidden="1">
      <c r="A20" s="166"/>
      <c r="B20" s="166"/>
      <c r="C20" s="166"/>
      <c r="D20" s="166"/>
      <c r="E20" s="36"/>
      <c r="F20" s="121"/>
    </row>
    <row r="21" spans="1:6" ht="20.25">
      <c r="A21" s="166"/>
      <c r="B21" s="166" t="s">
        <v>7</v>
      </c>
      <c r="C21" s="166" t="s">
        <v>7</v>
      </c>
      <c r="D21" s="166" t="s">
        <v>7</v>
      </c>
      <c r="E21" s="36" t="s">
        <v>7</v>
      </c>
      <c r="F21" s="87" t="s">
        <v>305</v>
      </c>
    </row>
    <row r="22" spans="1:6" ht="20.25">
      <c r="A22" s="165"/>
      <c r="B22" s="165" t="s">
        <v>8</v>
      </c>
      <c r="C22" s="165" t="s">
        <v>8</v>
      </c>
      <c r="D22" s="165" t="s">
        <v>8</v>
      </c>
      <c r="E22" s="36" t="s">
        <v>8</v>
      </c>
      <c r="F22" s="87" t="s">
        <v>270</v>
      </c>
    </row>
    <row r="23" spans="1:6" ht="20.25">
      <c r="A23" s="166"/>
      <c r="B23" s="166" t="s">
        <v>9</v>
      </c>
      <c r="C23" s="166" t="s">
        <v>9</v>
      </c>
      <c r="D23" s="166" t="s">
        <v>9</v>
      </c>
      <c r="E23" s="36" t="s">
        <v>9</v>
      </c>
      <c r="F23" s="87" t="s">
        <v>116</v>
      </c>
    </row>
    <row r="24" spans="1:6" ht="18.75">
      <c r="A24" s="7"/>
      <c r="B24" s="7"/>
      <c r="C24" s="7"/>
      <c r="D24" s="7"/>
      <c r="E24" s="5"/>
      <c r="F24" s="5"/>
    </row>
    <row r="25" spans="1:6" ht="18.75">
      <c r="A25" s="7"/>
      <c r="B25" s="7"/>
      <c r="C25" s="7"/>
      <c r="D25" s="7"/>
      <c r="E25" s="5"/>
      <c r="F25" s="5"/>
    </row>
    <row r="26" spans="1:6" ht="26.25">
      <c r="A26" s="190" t="s">
        <v>245</v>
      </c>
      <c r="B26" s="190"/>
      <c r="C26" s="190"/>
      <c r="D26" s="190"/>
      <c r="E26" s="190"/>
      <c r="F26" s="190"/>
    </row>
    <row r="27" spans="1:6" ht="20.25">
      <c r="A27" s="33"/>
      <c r="B27" s="33"/>
      <c r="C27" s="33"/>
      <c r="D27" s="33"/>
      <c r="E27" s="33"/>
      <c r="F27" s="33"/>
    </row>
    <row r="28" spans="1:6" ht="12.75" customHeight="1">
      <c r="A28" s="180" t="s">
        <v>303</v>
      </c>
      <c r="B28" s="181"/>
      <c r="C28" s="181"/>
      <c r="D28" s="181"/>
      <c r="E28" s="181"/>
      <c r="F28" s="181"/>
    </row>
    <row r="29" spans="1:6" ht="27" customHeight="1">
      <c r="A29" s="181"/>
      <c r="B29" s="181"/>
      <c r="C29" s="181"/>
      <c r="D29" s="181"/>
      <c r="E29" s="181"/>
      <c r="F29" s="181"/>
    </row>
    <row r="30" spans="1:6" ht="9" customHeight="1">
      <c r="A30" s="181"/>
      <c r="B30" s="181"/>
      <c r="C30" s="181"/>
      <c r="D30" s="181"/>
      <c r="E30" s="181"/>
      <c r="F30" s="181"/>
    </row>
    <row r="31" spans="1:6" ht="53.25" customHeight="1" hidden="1">
      <c r="A31" s="181"/>
      <c r="B31" s="181"/>
      <c r="C31" s="181"/>
      <c r="D31" s="181"/>
      <c r="E31" s="181"/>
      <c r="F31" s="181"/>
    </row>
    <row r="32" spans="1:6" ht="26.25">
      <c r="A32" s="170" t="s">
        <v>246</v>
      </c>
      <c r="B32" s="170"/>
      <c r="C32" s="170"/>
      <c r="D32" s="170"/>
      <c r="E32" s="170"/>
      <c r="F32" s="170"/>
    </row>
    <row r="33" spans="1:6" ht="20.25">
      <c r="A33" s="179"/>
      <c r="B33" s="179"/>
      <c r="C33" s="179"/>
      <c r="D33" s="179"/>
      <c r="E33" s="34"/>
      <c r="F33" s="34"/>
    </row>
    <row r="34" spans="1:6" ht="12.75" customHeight="1">
      <c r="A34" s="178" t="s">
        <v>304</v>
      </c>
      <c r="B34" s="178"/>
      <c r="C34" s="178"/>
      <c r="D34" s="178"/>
      <c r="E34" s="178"/>
      <c r="F34" s="178"/>
    </row>
    <row r="35" spans="1:6" ht="14.25" customHeight="1">
      <c r="A35" s="178"/>
      <c r="B35" s="178"/>
      <c r="C35" s="178"/>
      <c r="D35" s="178"/>
      <c r="E35" s="178"/>
      <c r="F35" s="178"/>
    </row>
    <row r="36" spans="1:6" ht="8.25" customHeight="1">
      <c r="A36" s="178"/>
      <c r="B36" s="178"/>
      <c r="C36" s="178"/>
      <c r="D36" s="178"/>
      <c r="E36" s="178"/>
      <c r="F36" s="178"/>
    </row>
    <row r="37" spans="1:6" ht="14.25" customHeight="1" hidden="1">
      <c r="A37" s="178"/>
      <c r="B37" s="178"/>
      <c r="C37" s="178"/>
      <c r="D37" s="178"/>
      <c r="E37" s="178"/>
      <c r="F37" s="178"/>
    </row>
    <row r="38" spans="1:6" ht="20.25">
      <c r="A38" s="34"/>
      <c r="B38" s="34"/>
      <c r="C38" s="34"/>
      <c r="D38" s="34"/>
      <c r="E38" s="34"/>
      <c r="F38" s="34"/>
    </row>
    <row r="39" spans="1:6" ht="24">
      <c r="A39" s="176" t="s">
        <v>10</v>
      </c>
      <c r="B39" s="176"/>
      <c r="C39" s="176"/>
      <c r="D39" s="176"/>
      <c r="E39" s="176"/>
      <c r="F39" s="176"/>
    </row>
    <row r="40" spans="1:6" ht="26.25">
      <c r="A40" s="35"/>
      <c r="B40" s="35"/>
      <c r="C40" s="35"/>
      <c r="D40" s="35"/>
      <c r="E40" s="35"/>
      <c r="F40" s="35"/>
    </row>
    <row r="41" spans="1:6" ht="20.25">
      <c r="A41" s="34"/>
      <c r="B41" s="34"/>
      <c r="C41" s="34"/>
      <c r="D41" s="34"/>
      <c r="E41" s="34"/>
      <c r="F41" s="34"/>
    </row>
    <row r="42" spans="1:6" ht="24">
      <c r="A42" s="176" t="s">
        <v>112</v>
      </c>
      <c r="B42" s="176"/>
      <c r="C42" s="176"/>
      <c r="D42" s="176"/>
      <c r="E42" s="176"/>
      <c r="F42" s="176"/>
    </row>
    <row r="43" spans="1:6" ht="20.25">
      <c r="A43" s="179"/>
      <c r="B43" s="179" t="s">
        <v>11</v>
      </c>
      <c r="C43" s="179" t="s">
        <v>11</v>
      </c>
      <c r="D43" s="179" t="s">
        <v>11</v>
      </c>
      <c r="E43" s="34"/>
      <c r="F43" s="34"/>
    </row>
    <row r="44" spans="1:6" ht="49.5" customHeight="1">
      <c r="A44" s="174" t="s">
        <v>271</v>
      </c>
      <c r="B44" s="174"/>
      <c r="C44" s="174"/>
      <c r="D44" s="174"/>
      <c r="E44" s="174"/>
      <c r="F44" s="174"/>
    </row>
    <row r="45" spans="1:6" ht="46.5" customHeight="1">
      <c r="A45" s="5"/>
      <c r="B45" s="5"/>
      <c r="C45" s="5"/>
      <c r="D45" s="5"/>
      <c r="E45" s="5"/>
      <c r="F45" s="5"/>
    </row>
    <row r="46" spans="1:6" ht="40.5" customHeight="1">
      <c r="A46" s="171" t="s">
        <v>247</v>
      </c>
      <c r="B46" s="171"/>
      <c r="C46" s="171"/>
      <c r="D46" s="171"/>
      <c r="E46" s="171"/>
      <c r="F46" s="171"/>
    </row>
    <row r="47" spans="1:6" ht="14.25" customHeight="1">
      <c r="A47" s="34"/>
      <c r="B47" s="34"/>
      <c r="C47" s="34"/>
      <c r="D47" s="34"/>
      <c r="E47" s="34"/>
      <c r="F47" s="34"/>
    </row>
    <row r="48" spans="1:6" ht="14.25" customHeight="1">
      <c r="A48" s="34"/>
      <c r="B48" s="34"/>
      <c r="C48" s="34"/>
      <c r="D48" s="34"/>
      <c r="E48" s="34"/>
      <c r="F48" s="34"/>
    </row>
    <row r="49" spans="1:6" ht="14.25" customHeight="1">
      <c r="A49" s="34"/>
      <c r="B49" s="34"/>
      <c r="C49" s="34"/>
      <c r="D49" s="34"/>
      <c r="E49" s="34"/>
      <c r="F49" s="34"/>
    </row>
    <row r="50" spans="1:7" ht="48" customHeight="1">
      <c r="A50" s="169" t="s">
        <v>272</v>
      </c>
      <c r="B50" s="169"/>
      <c r="C50" s="169"/>
      <c r="D50" s="169"/>
      <c r="E50" s="169"/>
      <c r="F50" s="169"/>
      <c r="G50" s="13"/>
    </row>
    <row r="51" spans="1:6" s="124" customFormat="1" ht="108" customHeight="1">
      <c r="A51" s="125" t="s">
        <v>284</v>
      </c>
      <c r="B51" s="125"/>
      <c r="C51" s="125"/>
      <c r="D51" s="125"/>
      <c r="E51" s="125"/>
      <c r="F51" s="125"/>
    </row>
    <row r="52" spans="1:7" ht="60.75" customHeight="1">
      <c r="A52" s="127" t="s">
        <v>306</v>
      </c>
      <c r="B52" s="127"/>
      <c r="C52" s="127"/>
      <c r="D52" s="127"/>
      <c r="E52" s="127"/>
      <c r="F52" s="127"/>
      <c r="G52" s="106" t="s">
        <v>243</v>
      </c>
    </row>
    <row r="53" spans="1:7" ht="23.25" customHeight="1" hidden="1">
      <c r="A53" s="123"/>
      <c r="B53" s="123"/>
      <c r="C53" s="123"/>
      <c r="D53" s="123"/>
      <c r="E53" s="123"/>
      <c r="F53" s="123"/>
      <c r="G53" s="13"/>
    </row>
    <row r="54" spans="1:7" ht="46.5" customHeight="1">
      <c r="A54" s="128" t="s">
        <v>276</v>
      </c>
      <c r="B54" s="128"/>
      <c r="C54" s="128"/>
      <c r="D54" s="128"/>
      <c r="E54" s="128"/>
      <c r="F54" s="128"/>
      <c r="G54" s="13"/>
    </row>
    <row r="55" spans="1:7" ht="60.75" customHeight="1">
      <c r="A55" s="127" t="s">
        <v>277</v>
      </c>
      <c r="B55" s="127"/>
      <c r="C55" s="127"/>
      <c r="D55" s="127"/>
      <c r="E55" s="127"/>
      <c r="F55" s="127"/>
      <c r="G55" s="106" t="s">
        <v>240</v>
      </c>
    </row>
    <row r="56" spans="1:7" ht="40.5" customHeight="1">
      <c r="A56" s="127" t="s">
        <v>278</v>
      </c>
      <c r="B56" s="127"/>
      <c r="C56" s="127"/>
      <c r="D56" s="127"/>
      <c r="E56" s="127"/>
      <c r="F56" s="127"/>
      <c r="G56" s="106" t="s">
        <v>241</v>
      </c>
    </row>
    <row r="57" spans="1:7" ht="40.5" customHeight="1">
      <c r="A57" s="127" t="s">
        <v>302</v>
      </c>
      <c r="B57" s="127"/>
      <c r="C57" s="127"/>
      <c r="D57" s="127"/>
      <c r="E57" s="127"/>
      <c r="F57" s="127"/>
      <c r="G57" s="106" t="s">
        <v>242</v>
      </c>
    </row>
    <row r="58" spans="1:7" ht="23.25" customHeight="1" hidden="1">
      <c r="A58" s="123"/>
      <c r="B58" s="123"/>
      <c r="C58" s="123"/>
      <c r="D58" s="123"/>
      <c r="E58" s="123"/>
      <c r="F58" s="123"/>
      <c r="G58" s="13"/>
    </row>
    <row r="59" spans="1:7" ht="28.5" customHeight="1">
      <c r="A59" s="128" t="s">
        <v>279</v>
      </c>
      <c r="B59" s="128"/>
      <c r="C59" s="128"/>
      <c r="D59" s="128"/>
      <c r="E59" s="128"/>
      <c r="F59" s="128"/>
      <c r="G59" s="13"/>
    </row>
    <row r="60" spans="1:7" ht="22.5" customHeight="1">
      <c r="A60" s="127" t="s">
        <v>280</v>
      </c>
      <c r="B60" s="127"/>
      <c r="C60" s="127"/>
      <c r="D60" s="127"/>
      <c r="E60" s="127"/>
      <c r="F60" s="127"/>
      <c r="G60" s="106" t="s">
        <v>225</v>
      </c>
    </row>
    <row r="61" spans="1:7" ht="21.75" customHeight="1">
      <c r="A61" s="127" t="s">
        <v>281</v>
      </c>
      <c r="B61" s="127"/>
      <c r="C61" s="127"/>
      <c r="D61" s="127"/>
      <c r="E61" s="127"/>
      <c r="F61" s="127"/>
      <c r="G61" s="106" t="s">
        <v>226</v>
      </c>
    </row>
    <row r="62" spans="1:7" ht="24.75" customHeight="1">
      <c r="A62" s="127" t="s">
        <v>282</v>
      </c>
      <c r="B62" s="127"/>
      <c r="C62" s="127"/>
      <c r="D62" s="127"/>
      <c r="E62" s="127"/>
      <c r="F62" s="127"/>
      <c r="G62" s="106" t="s">
        <v>227</v>
      </c>
    </row>
    <row r="63" spans="1:7" ht="24" customHeight="1">
      <c r="A63" s="127" t="s">
        <v>287</v>
      </c>
      <c r="B63" s="127"/>
      <c r="C63" s="127"/>
      <c r="D63" s="127"/>
      <c r="E63" s="127"/>
      <c r="F63" s="127"/>
      <c r="G63" s="106" t="s">
        <v>228</v>
      </c>
    </row>
    <row r="64" spans="1:7" ht="60.75" customHeight="1" hidden="1">
      <c r="A64" s="168"/>
      <c r="B64" s="168"/>
      <c r="C64" s="168"/>
      <c r="D64" s="168"/>
      <c r="E64" s="168"/>
      <c r="F64" s="168"/>
      <c r="G64" s="106" t="s">
        <v>229</v>
      </c>
    </row>
    <row r="65" spans="1:7" ht="60.75" customHeight="1" hidden="1">
      <c r="A65" s="122"/>
      <c r="B65" s="122"/>
      <c r="C65" s="122"/>
      <c r="D65" s="122"/>
      <c r="E65" s="122"/>
      <c r="F65" s="122"/>
      <c r="G65" s="106" t="s">
        <v>230</v>
      </c>
    </row>
    <row r="66" spans="1:7" ht="60.75" customHeight="1" hidden="1">
      <c r="A66" s="122"/>
      <c r="B66" s="122"/>
      <c r="C66" s="122"/>
      <c r="D66" s="122"/>
      <c r="E66" s="122"/>
      <c r="F66" s="122"/>
      <c r="G66" s="106" t="s">
        <v>231</v>
      </c>
    </row>
    <row r="67" spans="1:7" ht="60.75" customHeight="1" hidden="1">
      <c r="A67" s="122"/>
      <c r="B67" s="122"/>
      <c r="C67" s="122"/>
      <c r="D67" s="122"/>
      <c r="E67" s="122"/>
      <c r="F67" s="122"/>
      <c r="G67" s="106" t="s">
        <v>232</v>
      </c>
    </row>
    <row r="68" spans="1:7" ht="60.75" customHeight="1" hidden="1">
      <c r="A68" s="122"/>
      <c r="B68" s="122"/>
      <c r="C68" s="122"/>
      <c r="D68" s="122"/>
      <c r="E68" s="122"/>
      <c r="F68" s="122"/>
      <c r="G68" s="106" t="s">
        <v>233</v>
      </c>
    </row>
    <row r="69" spans="1:7" ht="40.5" customHeight="1" hidden="1">
      <c r="A69" s="122"/>
      <c r="B69" s="122"/>
      <c r="C69" s="122"/>
      <c r="D69" s="122"/>
      <c r="E69" s="122"/>
      <c r="F69" s="122"/>
      <c r="G69" s="106" t="s">
        <v>234</v>
      </c>
    </row>
    <row r="70" spans="1:7" ht="60.75" customHeight="1" hidden="1">
      <c r="A70" s="122"/>
      <c r="B70" s="122"/>
      <c r="C70" s="122"/>
      <c r="D70" s="122"/>
      <c r="E70" s="122"/>
      <c r="F70" s="122"/>
      <c r="G70" s="106" t="s">
        <v>235</v>
      </c>
    </row>
    <row r="71" spans="1:7" ht="40.5" customHeight="1" hidden="1">
      <c r="A71" s="122"/>
      <c r="B71" s="122"/>
      <c r="C71" s="122"/>
      <c r="D71" s="122"/>
      <c r="E71" s="122"/>
      <c r="F71" s="122"/>
      <c r="G71" s="106" t="s">
        <v>236</v>
      </c>
    </row>
    <row r="72" spans="1:7" ht="40.5" customHeight="1" hidden="1">
      <c r="A72" s="122"/>
      <c r="B72" s="122"/>
      <c r="C72" s="122"/>
      <c r="D72" s="122"/>
      <c r="E72" s="122"/>
      <c r="F72" s="122"/>
      <c r="G72" s="106" t="s">
        <v>237</v>
      </c>
    </row>
    <row r="73" spans="1:7" ht="60.75" customHeight="1" hidden="1">
      <c r="A73" s="122"/>
      <c r="B73" s="122"/>
      <c r="C73" s="122"/>
      <c r="D73" s="122"/>
      <c r="E73" s="122"/>
      <c r="F73" s="122"/>
      <c r="G73" s="106" t="s">
        <v>238</v>
      </c>
    </row>
    <row r="74" spans="1:7" ht="60.75" customHeight="1" hidden="1">
      <c r="A74" s="122"/>
      <c r="B74" s="122"/>
      <c r="C74" s="122"/>
      <c r="D74" s="122"/>
      <c r="E74" s="122"/>
      <c r="F74" s="122"/>
      <c r="G74" s="106" t="s">
        <v>239</v>
      </c>
    </row>
    <row r="75" spans="1:7" ht="24" customHeight="1">
      <c r="A75" s="127" t="s">
        <v>280</v>
      </c>
      <c r="B75" s="127"/>
      <c r="C75" s="127"/>
      <c r="D75" s="127"/>
      <c r="E75" s="127"/>
      <c r="F75" s="127"/>
      <c r="G75" s="106" t="s">
        <v>228</v>
      </c>
    </row>
    <row r="76" spans="1:7" ht="24.75" customHeight="1">
      <c r="A76" s="127" t="s">
        <v>288</v>
      </c>
      <c r="B76" s="127"/>
      <c r="C76" s="127"/>
      <c r="D76" s="127"/>
      <c r="E76" s="127"/>
      <c r="F76" s="127"/>
      <c r="G76" s="106" t="s">
        <v>227</v>
      </c>
    </row>
    <row r="77" spans="1:6" ht="37.5" customHeight="1">
      <c r="A77" s="167"/>
      <c r="B77" s="167"/>
      <c r="C77" s="167"/>
      <c r="D77" s="167"/>
      <c r="E77" s="167"/>
      <c r="F77" s="167"/>
    </row>
    <row r="78" spans="1:6" ht="15">
      <c r="A78" s="5"/>
      <c r="B78" s="5"/>
      <c r="C78" s="5"/>
      <c r="D78" s="5"/>
      <c r="E78" s="5"/>
      <c r="F78" s="5"/>
    </row>
    <row r="79" spans="1:6" ht="23.25">
      <c r="A79" s="171" t="s">
        <v>248</v>
      </c>
      <c r="B79" s="177"/>
      <c r="C79" s="177"/>
      <c r="D79" s="177"/>
      <c r="E79" s="177"/>
      <c r="F79" s="177"/>
    </row>
    <row r="80" spans="1:6" ht="15">
      <c r="A80" s="5"/>
      <c r="B80" s="5"/>
      <c r="C80" s="5"/>
      <c r="D80" s="5"/>
      <c r="E80" s="5"/>
      <c r="F80" s="5"/>
    </row>
    <row r="81" spans="1:6" ht="18.75">
      <c r="A81" s="164" t="s">
        <v>12</v>
      </c>
      <c r="B81" s="164"/>
      <c r="C81" s="164"/>
      <c r="D81" s="164"/>
      <c r="E81" s="164"/>
      <c r="F81" s="10" t="s">
        <v>72</v>
      </c>
    </row>
    <row r="82" spans="1:6" ht="18.75">
      <c r="A82" s="130" t="s">
        <v>13</v>
      </c>
      <c r="B82" s="130"/>
      <c r="C82" s="130"/>
      <c r="D82" s="130"/>
      <c r="E82" s="130"/>
      <c r="F82" s="14">
        <f>F84+F90</f>
        <v>12396841.29</v>
      </c>
    </row>
    <row r="83" spans="1:6" ht="18.75">
      <c r="A83" s="126" t="s">
        <v>14</v>
      </c>
      <c r="B83" s="126"/>
      <c r="C83" s="126"/>
      <c r="D83" s="126"/>
      <c r="E83" s="126"/>
      <c r="F83" s="15"/>
    </row>
    <row r="84" spans="1:6" ht="18.75">
      <c r="A84" s="126" t="s">
        <v>15</v>
      </c>
      <c r="B84" s="126"/>
      <c r="C84" s="126"/>
      <c r="D84" s="126"/>
      <c r="E84" s="126"/>
      <c r="F84" s="18">
        <v>3759236.86</v>
      </c>
    </row>
    <row r="85" spans="1:6" ht="18.75">
      <c r="A85" s="126" t="s">
        <v>117</v>
      </c>
      <c r="B85" s="126"/>
      <c r="C85" s="126"/>
      <c r="D85" s="126"/>
      <c r="E85" s="126"/>
      <c r="F85" s="15"/>
    </row>
    <row r="86" spans="1:6" ht="39" customHeight="1">
      <c r="A86" s="129" t="s">
        <v>249</v>
      </c>
      <c r="B86" s="129"/>
      <c r="C86" s="129"/>
      <c r="D86" s="129"/>
      <c r="E86" s="129"/>
      <c r="F86" s="18">
        <v>3759236.86</v>
      </c>
    </row>
    <row r="87" spans="1:6" ht="41.25" customHeight="1">
      <c r="A87" s="129" t="s">
        <v>250</v>
      </c>
      <c r="B87" s="129"/>
      <c r="C87" s="129"/>
      <c r="D87" s="129"/>
      <c r="E87" s="129"/>
      <c r="F87" s="18"/>
    </row>
    <row r="88" spans="1:6" ht="18.75">
      <c r="A88" s="129" t="s">
        <v>251</v>
      </c>
      <c r="B88" s="129"/>
      <c r="C88" s="129"/>
      <c r="D88" s="129"/>
      <c r="E88" s="129"/>
      <c r="F88" s="18"/>
    </row>
    <row r="89" spans="1:6" ht="18.75">
      <c r="A89" s="129" t="s">
        <v>17</v>
      </c>
      <c r="B89" s="129"/>
      <c r="C89" s="129"/>
      <c r="D89" s="129"/>
      <c r="E89" s="129"/>
      <c r="F89" s="18">
        <v>261637</v>
      </c>
    </row>
    <row r="90" spans="1:6" ht="18.75">
      <c r="A90" s="126" t="s">
        <v>18</v>
      </c>
      <c r="B90" s="126"/>
      <c r="C90" s="126"/>
      <c r="D90" s="126"/>
      <c r="E90" s="126"/>
      <c r="F90" s="19">
        <v>8637604.43</v>
      </c>
    </row>
    <row r="91" spans="1:6" ht="18.75">
      <c r="A91" s="126" t="s">
        <v>117</v>
      </c>
      <c r="B91" s="126"/>
      <c r="C91" s="126"/>
      <c r="D91" s="126"/>
      <c r="E91" s="126"/>
      <c r="F91" s="15"/>
    </row>
    <row r="92" spans="1:6" ht="18.75">
      <c r="A92" s="129" t="s">
        <v>19</v>
      </c>
      <c r="B92" s="129"/>
      <c r="C92" s="129"/>
      <c r="D92" s="129"/>
      <c r="E92" s="129"/>
      <c r="F92" s="18">
        <v>2138478.36</v>
      </c>
    </row>
    <row r="93" spans="1:6" ht="18.75">
      <c r="A93" s="129" t="s">
        <v>20</v>
      </c>
      <c r="B93" s="129"/>
      <c r="C93" s="129"/>
      <c r="D93" s="129"/>
      <c r="E93" s="129"/>
      <c r="F93" s="18">
        <v>1096447.86</v>
      </c>
    </row>
    <row r="94" spans="1:6" ht="18.75">
      <c r="A94" s="130" t="s">
        <v>21</v>
      </c>
      <c r="B94" s="130"/>
      <c r="C94" s="130"/>
      <c r="D94" s="130"/>
      <c r="E94" s="130"/>
      <c r="F94" s="14">
        <f>F97+F109+F96</f>
        <v>0</v>
      </c>
    </row>
    <row r="95" spans="1:6" ht="18.75">
      <c r="A95" s="126" t="s">
        <v>14</v>
      </c>
      <c r="B95" s="126"/>
      <c r="C95" s="126"/>
      <c r="D95" s="126"/>
      <c r="E95" s="126"/>
      <c r="F95" s="15"/>
    </row>
    <row r="96" spans="1:6" ht="36.75" customHeight="1">
      <c r="A96" s="139" t="s">
        <v>252</v>
      </c>
      <c r="B96" s="140"/>
      <c r="C96" s="140"/>
      <c r="D96" s="140"/>
      <c r="E96" s="141"/>
      <c r="F96" s="18"/>
    </row>
    <row r="97" spans="1:6" ht="34.5" customHeight="1">
      <c r="A97" s="139" t="s">
        <v>253</v>
      </c>
      <c r="B97" s="140"/>
      <c r="C97" s="140"/>
      <c r="D97" s="140"/>
      <c r="E97" s="141"/>
      <c r="F97" s="16">
        <f>F99+F100+F101+F102+F103+F104+F105+F106+F107+F108</f>
        <v>0</v>
      </c>
    </row>
    <row r="98" spans="1:6" ht="18.75">
      <c r="A98" s="126" t="s">
        <v>16</v>
      </c>
      <c r="B98" s="126"/>
      <c r="C98" s="126"/>
      <c r="D98" s="126"/>
      <c r="E98" s="126"/>
      <c r="F98" s="15"/>
    </row>
    <row r="99" spans="1:6" ht="18.75">
      <c r="A99" s="129" t="s">
        <v>22</v>
      </c>
      <c r="B99" s="129"/>
      <c r="C99" s="129"/>
      <c r="D99" s="129"/>
      <c r="E99" s="129"/>
      <c r="F99" s="18"/>
    </row>
    <row r="100" spans="1:6" ht="18.75">
      <c r="A100" s="129" t="s">
        <v>23</v>
      </c>
      <c r="B100" s="129"/>
      <c r="C100" s="129"/>
      <c r="D100" s="129"/>
      <c r="E100" s="129"/>
      <c r="F100" s="18"/>
    </row>
    <row r="101" spans="1:6" ht="18.75">
      <c r="A101" s="129" t="s">
        <v>24</v>
      </c>
      <c r="B101" s="129"/>
      <c r="C101" s="129"/>
      <c r="D101" s="129"/>
      <c r="E101" s="129"/>
      <c r="F101" s="18"/>
    </row>
    <row r="102" spans="1:6" ht="18.75">
      <c r="A102" s="129" t="s">
        <v>25</v>
      </c>
      <c r="B102" s="129"/>
      <c r="C102" s="129"/>
      <c r="D102" s="129"/>
      <c r="E102" s="129"/>
      <c r="F102" s="18"/>
    </row>
    <row r="103" spans="1:6" ht="18.75">
      <c r="A103" s="129" t="s">
        <v>26</v>
      </c>
      <c r="B103" s="129"/>
      <c r="C103" s="129"/>
      <c r="D103" s="129"/>
      <c r="E103" s="129"/>
      <c r="F103" s="18"/>
    </row>
    <row r="104" spans="1:6" ht="18.75">
      <c r="A104" s="129" t="s">
        <v>27</v>
      </c>
      <c r="B104" s="129"/>
      <c r="C104" s="129"/>
      <c r="D104" s="129"/>
      <c r="E104" s="129"/>
      <c r="F104" s="18"/>
    </row>
    <row r="105" spans="1:6" ht="18.75">
      <c r="A105" s="129" t="s">
        <v>28</v>
      </c>
      <c r="B105" s="129"/>
      <c r="C105" s="129"/>
      <c r="D105" s="129"/>
      <c r="E105" s="129"/>
      <c r="F105" s="18"/>
    </row>
    <row r="106" spans="1:6" ht="18.75">
      <c r="A106" s="129" t="s">
        <v>29</v>
      </c>
      <c r="B106" s="129"/>
      <c r="C106" s="129"/>
      <c r="D106" s="129"/>
      <c r="E106" s="129"/>
      <c r="F106" s="18"/>
    </row>
    <row r="107" spans="1:6" ht="18.75">
      <c r="A107" s="129" t="s">
        <v>30</v>
      </c>
      <c r="B107" s="129"/>
      <c r="C107" s="129"/>
      <c r="D107" s="129"/>
      <c r="E107" s="129"/>
      <c r="F107" s="18"/>
    </row>
    <row r="108" spans="1:6" ht="18.75">
      <c r="A108" s="129" t="s">
        <v>31</v>
      </c>
      <c r="B108" s="129"/>
      <c r="C108" s="129"/>
      <c r="D108" s="129"/>
      <c r="E108" s="129"/>
      <c r="F108" s="18"/>
    </row>
    <row r="109" spans="1:6" ht="36" customHeight="1">
      <c r="A109" s="126" t="s">
        <v>32</v>
      </c>
      <c r="B109" s="126"/>
      <c r="C109" s="126"/>
      <c r="D109" s="126"/>
      <c r="E109" s="126"/>
      <c r="F109" s="20">
        <f>F111+F112+F113+F114+F115+F116+F117+F118+F119+F120</f>
        <v>0</v>
      </c>
    </row>
    <row r="110" spans="1:6" ht="18.75">
      <c r="A110" s="126" t="s">
        <v>16</v>
      </c>
      <c r="B110" s="126"/>
      <c r="C110" s="126"/>
      <c r="D110" s="126"/>
      <c r="E110" s="126"/>
      <c r="F110" s="18"/>
    </row>
    <row r="111" spans="1:6" ht="18.75">
      <c r="A111" s="129" t="s">
        <v>33</v>
      </c>
      <c r="B111" s="129"/>
      <c r="C111" s="129"/>
      <c r="D111" s="129"/>
      <c r="E111" s="129"/>
      <c r="F111" s="18"/>
    </row>
    <row r="112" spans="1:6" ht="18.75">
      <c r="A112" s="129" t="s">
        <v>34</v>
      </c>
      <c r="B112" s="129"/>
      <c r="C112" s="129"/>
      <c r="D112" s="129"/>
      <c r="E112" s="129"/>
      <c r="F112" s="18"/>
    </row>
    <row r="113" spans="1:6" ht="18.75">
      <c r="A113" s="129" t="s">
        <v>35</v>
      </c>
      <c r="B113" s="129"/>
      <c r="C113" s="129"/>
      <c r="D113" s="129"/>
      <c r="E113" s="129"/>
      <c r="F113" s="18"/>
    </row>
    <row r="114" spans="1:6" ht="18.75">
      <c r="A114" s="129" t="s">
        <v>36</v>
      </c>
      <c r="B114" s="129"/>
      <c r="C114" s="129"/>
      <c r="D114" s="129"/>
      <c r="E114" s="129"/>
      <c r="F114" s="18"/>
    </row>
    <row r="115" spans="1:6" ht="18.75">
      <c r="A115" s="129" t="s">
        <v>37</v>
      </c>
      <c r="B115" s="129"/>
      <c r="C115" s="129"/>
      <c r="D115" s="129"/>
      <c r="E115" s="129"/>
      <c r="F115" s="18"/>
    </row>
    <row r="116" spans="1:6" ht="18.75">
      <c r="A116" s="129" t="s">
        <v>38</v>
      </c>
      <c r="B116" s="129"/>
      <c r="C116" s="129"/>
      <c r="D116" s="129"/>
      <c r="E116" s="129"/>
      <c r="F116" s="18"/>
    </row>
    <row r="117" spans="1:6" ht="18.75">
      <c r="A117" s="129" t="s">
        <v>39</v>
      </c>
      <c r="B117" s="129"/>
      <c r="C117" s="129"/>
      <c r="D117" s="129"/>
      <c r="E117" s="129"/>
      <c r="F117" s="18"/>
    </row>
    <row r="118" spans="1:6" ht="18.75">
      <c r="A118" s="129" t="s">
        <v>40</v>
      </c>
      <c r="B118" s="129"/>
      <c r="C118" s="129"/>
      <c r="D118" s="129"/>
      <c r="E118" s="129"/>
      <c r="F118" s="18"/>
    </row>
    <row r="119" spans="1:6" ht="18.75">
      <c r="A119" s="129" t="s">
        <v>41</v>
      </c>
      <c r="B119" s="129"/>
      <c r="C119" s="129"/>
      <c r="D119" s="129"/>
      <c r="E119" s="129"/>
      <c r="F119" s="18"/>
    </row>
    <row r="120" spans="1:6" ht="18.75">
      <c r="A120" s="129" t="s">
        <v>42</v>
      </c>
      <c r="B120" s="129"/>
      <c r="C120" s="129"/>
      <c r="D120" s="129"/>
      <c r="E120" s="129"/>
      <c r="F120" s="18"/>
    </row>
    <row r="121" spans="1:6" ht="18.75">
      <c r="A121" s="130" t="s">
        <v>43</v>
      </c>
      <c r="B121" s="130"/>
      <c r="C121" s="130"/>
      <c r="D121" s="130"/>
      <c r="E121" s="130"/>
      <c r="F121" s="14">
        <f>F123+F124+F139</f>
        <v>15917.21</v>
      </c>
    </row>
    <row r="122" spans="1:6" ht="18.75">
      <c r="A122" s="126" t="s">
        <v>14</v>
      </c>
      <c r="B122" s="126"/>
      <c r="C122" s="126"/>
      <c r="D122" s="126"/>
      <c r="E122" s="126"/>
      <c r="F122" s="15"/>
    </row>
    <row r="123" spans="1:6" ht="18.75">
      <c r="A123" s="126" t="s">
        <v>44</v>
      </c>
      <c r="B123" s="126"/>
      <c r="C123" s="126"/>
      <c r="D123" s="126"/>
      <c r="E123" s="126"/>
      <c r="F123" s="20"/>
    </row>
    <row r="124" spans="1:6" ht="36.75" customHeight="1">
      <c r="A124" s="139" t="s">
        <v>254</v>
      </c>
      <c r="B124" s="140"/>
      <c r="C124" s="140"/>
      <c r="D124" s="140"/>
      <c r="E124" s="141"/>
      <c r="F124" s="16">
        <f>F126+F127+F128+F129+F130+F131+F132+F133+F134+F135+F136+F137+F138</f>
        <v>15917.21</v>
      </c>
    </row>
    <row r="125" spans="1:6" ht="18.75">
      <c r="A125" s="126" t="s">
        <v>16</v>
      </c>
      <c r="B125" s="126"/>
      <c r="C125" s="126"/>
      <c r="D125" s="126"/>
      <c r="E125" s="126"/>
      <c r="F125" s="18"/>
    </row>
    <row r="126" spans="1:6" ht="18.75">
      <c r="A126" s="129" t="s">
        <v>45</v>
      </c>
      <c r="B126" s="129"/>
      <c r="C126" s="129"/>
      <c r="D126" s="129"/>
      <c r="E126" s="129"/>
      <c r="F126" s="18"/>
    </row>
    <row r="127" spans="1:6" ht="18.75">
      <c r="A127" s="129" t="s">
        <v>46</v>
      </c>
      <c r="B127" s="129"/>
      <c r="C127" s="129"/>
      <c r="D127" s="129"/>
      <c r="E127" s="129"/>
      <c r="F127" s="18">
        <v>570.82</v>
      </c>
    </row>
    <row r="128" spans="1:6" ht="18.75">
      <c r="A128" s="129" t="s">
        <v>47</v>
      </c>
      <c r="B128" s="129"/>
      <c r="C128" s="129"/>
      <c r="D128" s="129"/>
      <c r="E128" s="129"/>
      <c r="F128" s="18"/>
    </row>
    <row r="129" spans="1:6" ht="18.75">
      <c r="A129" s="129" t="s">
        <v>48</v>
      </c>
      <c r="B129" s="129"/>
      <c r="C129" s="129"/>
      <c r="D129" s="129"/>
      <c r="E129" s="129"/>
      <c r="F129" s="18">
        <v>15346.39</v>
      </c>
    </row>
    <row r="130" spans="1:6" ht="18.75">
      <c r="A130" s="129" t="s">
        <v>49</v>
      </c>
      <c r="B130" s="129"/>
      <c r="C130" s="129"/>
      <c r="D130" s="129"/>
      <c r="E130" s="129"/>
      <c r="F130" s="18"/>
    </row>
    <row r="131" spans="1:6" ht="18.75">
      <c r="A131" s="129" t="s">
        <v>50</v>
      </c>
      <c r="B131" s="129"/>
      <c r="C131" s="129"/>
      <c r="D131" s="129"/>
      <c r="E131" s="129"/>
      <c r="F131" s="18"/>
    </row>
    <row r="132" spans="1:6" ht="18.75">
      <c r="A132" s="129" t="s">
        <v>51</v>
      </c>
      <c r="B132" s="129"/>
      <c r="C132" s="129"/>
      <c r="D132" s="129"/>
      <c r="E132" s="129"/>
      <c r="F132" s="18"/>
    </row>
    <row r="133" spans="1:6" ht="18.75">
      <c r="A133" s="129" t="s">
        <v>52</v>
      </c>
      <c r="B133" s="129"/>
      <c r="C133" s="129"/>
      <c r="D133" s="129"/>
      <c r="E133" s="129"/>
      <c r="F133" s="18"/>
    </row>
    <row r="134" spans="1:6" ht="18.75">
      <c r="A134" s="129" t="s">
        <v>53</v>
      </c>
      <c r="B134" s="129"/>
      <c r="C134" s="129"/>
      <c r="D134" s="129"/>
      <c r="E134" s="129"/>
      <c r="F134" s="18"/>
    </row>
    <row r="135" spans="1:6" ht="18.75">
      <c r="A135" s="129" t="s">
        <v>54</v>
      </c>
      <c r="B135" s="129"/>
      <c r="C135" s="129"/>
      <c r="D135" s="129"/>
      <c r="E135" s="129"/>
      <c r="F135" s="18"/>
    </row>
    <row r="136" spans="1:6" ht="18.75">
      <c r="A136" s="129" t="s">
        <v>55</v>
      </c>
      <c r="B136" s="129"/>
      <c r="C136" s="129"/>
      <c r="D136" s="129"/>
      <c r="E136" s="129"/>
      <c r="F136" s="18"/>
    </row>
    <row r="137" spans="1:6" ht="18.75">
      <c r="A137" s="129" t="s">
        <v>56</v>
      </c>
      <c r="B137" s="129"/>
      <c r="C137" s="129"/>
      <c r="D137" s="129"/>
      <c r="E137" s="129"/>
      <c r="F137" s="18"/>
    </row>
    <row r="138" spans="1:6" ht="18.75">
      <c r="A138" s="129" t="s">
        <v>57</v>
      </c>
      <c r="B138" s="129"/>
      <c r="C138" s="129"/>
      <c r="D138" s="129"/>
      <c r="E138" s="129"/>
      <c r="F138" s="18"/>
    </row>
    <row r="139" spans="1:6" ht="39" customHeight="1">
      <c r="A139" s="139" t="s">
        <v>58</v>
      </c>
      <c r="B139" s="140"/>
      <c r="C139" s="140"/>
      <c r="D139" s="140"/>
      <c r="E139" s="141"/>
      <c r="F139" s="16">
        <f>F141+F142+F143+F144+F145+F146+F147+F148+F149+F150+F151+F152+F153</f>
        <v>0</v>
      </c>
    </row>
    <row r="140" spans="1:6" ht="18.75">
      <c r="A140" s="126" t="s">
        <v>16</v>
      </c>
      <c r="B140" s="126"/>
      <c r="C140" s="126"/>
      <c r="D140" s="126"/>
      <c r="E140" s="126"/>
      <c r="F140" s="15"/>
    </row>
    <row r="141" spans="1:6" ht="18.75">
      <c r="A141" s="129" t="s">
        <v>59</v>
      </c>
      <c r="B141" s="129"/>
      <c r="C141" s="129"/>
      <c r="D141" s="129"/>
      <c r="E141" s="129"/>
      <c r="F141" s="18"/>
    </row>
    <row r="142" spans="1:6" ht="18.75">
      <c r="A142" s="129" t="s">
        <v>60</v>
      </c>
      <c r="B142" s="129"/>
      <c r="C142" s="129"/>
      <c r="D142" s="129"/>
      <c r="E142" s="129"/>
      <c r="F142" s="18"/>
    </row>
    <row r="143" spans="1:6" ht="18.75">
      <c r="A143" s="129" t="s">
        <v>61</v>
      </c>
      <c r="B143" s="129"/>
      <c r="C143" s="129"/>
      <c r="D143" s="129"/>
      <c r="E143" s="129"/>
      <c r="F143" s="18"/>
    </row>
    <row r="144" spans="1:6" ht="18.75">
      <c r="A144" s="129" t="s">
        <v>62</v>
      </c>
      <c r="B144" s="129"/>
      <c r="C144" s="129"/>
      <c r="D144" s="129"/>
      <c r="E144" s="129"/>
      <c r="F144" s="18"/>
    </row>
    <row r="145" spans="1:6" ht="18.75">
      <c r="A145" s="129" t="s">
        <v>63</v>
      </c>
      <c r="B145" s="129"/>
      <c r="C145" s="129"/>
      <c r="D145" s="129"/>
      <c r="E145" s="129"/>
      <c r="F145" s="18"/>
    </row>
    <row r="146" spans="1:6" ht="18.75">
      <c r="A146" s="129" t="s">
        <v>64</v>
      </c>
      <c r="B146" s="129"/>
      <c r="C146" s="129"/>
      <c r="D146" s="129"/>
      <c r="E146" s="129"/>
      <c r="F146" s="18"/>
    </row>
    <row r="147" spans="1:6" ht="18.75">
      <c r="A147" s="129" t="s">
        <v>65</v>
      </c>
      <c r="B147" s="129"/>
      <c r="C147" s="129"/>
      <c r="D147" s="129"/>
      <c r="E147" s="129"/>
      <c r="F147" s="18"/>
    </row>
    <row r="148" spans="1:6" ht="18.75">
      <c r="A148" s="129" t="s">
        <v>66</v>
      </c>
      <c r="B148" s="129"/>
      <c r="C148" s="129"/>
      <c r="D148" s="129"/>
      <c r="E148" s="129"/>
      <c r="F148" s="18"/>
    </row>
    <row r="149" spans="1:6" ht="18.75">
      <c r="A149" s="129" t="s">
        <v>67</v>
      </c>
      <c r="B149" s="129"/>
      <c r="C149" s="129"/>
      <c r="D149" s="129"/>
      <c r="E149" s="129"/>
      <c r="F149" s="18"/>
    </row>
    <row r="150" spans="1:6" ht="18.75">
      <c r="A150" s="129" t="s">
        <v>68</v>
      </c>
      <c r="B150" s="129"/>
      <c r="C150" s="129"/>
      <c r="D150" s="129"/>
      <c r="E150" s="129"/>
      <c r="F150" s="18"/>
    </row>
    <row r="151" spans="1:6" ht="18.75">
      <c r="A151" s="129" t="s">
        <v>69</v>
      </c>
      <c r="B151" s="129"/>
      <c r="C151" s="129"/>
      <c r="D151" s="129"/>
      <c r="E151" s="129"/>
      <c r="F151" s="18"/>
    </row>
    <row r="152" spans="1:6" ht="18.75">
      <c r="A152" s="129" t="s">
        <v>70</v>
      </c>
      <c r="B152" s="129"/>
      <c r="C152" s="129"/>
      <c r="D152" s="129"/>
      <c r="E152" s="129"/>
      <c r="F152" s="18"/>
    </row>
    <row r="153" spans="1:6" ht="18.75">
      <c r="A153" s="129" t="s">
        <v>71</v>
      </c>
      <c r="B153" s="129"/>
      <c r="C153" s="129"/>
      <c r="D153" s="129"/>
      <c r="E153" s="129"/>
      <c r="F153" s="18"/>
    </row>
    <row r="154" spans="1:6" ht="15">
      <c r="A154" s="5"/>
      <c r="B154" s="5"/>
      <c r="C154" s="5"/>
      <c r="D154" s="5"/>
      <c r="E154" s="5"/>
      <c r="F154" s="5"/>
    </row>
    <row r="155" spans="1:6" ht="18.75">
      <c r="A155" s="148" t="s">
        <v>255</v>
      </c>
      <c r="B155" s="148"/>
      <c r="C155" s="148"/>
      <c r="D155" s="148"/>
      <c r="E155" s="148"/>
      <c r="F155" s="148"/>
    </row>
    <row r="156" spans="1:6" ht="15.75" thickBot="1">
      <c r="A156" s="5"/>
      <c r="B156" s="5"/>
      <c r="C156" s="5"/>
      <c r="D156" s="5"/>
      <c r="E156" s="5"/>
      <c r="F156" s="5"/>
    </row>
    <row r="157" spans="1:6" ht="32.25" thickBot="1">
      <c r="A157" s="152" t="s">
        <v>12</v>
      </c>
      <c r="B157" s="155" t="s">
        <v>74</v>
      </c>
      <c r="C157" s="156"/>
      <c r="D157" s="6" t="s">
        <v>75</v>
      </c>
      <c r="E157" s="6" t="s">
        <v>76</v>
      </c>
      <c r="F157" s="6" t="s">
        <v>77</v>
      </c>
    </row>
    <row r="158" spans="1:6" ht="16.5" thickBot="1">
      <c r="A158" s="152"/>
      <c r="B158" s="157"/>
      <c r="C158" s="158"/>
      <c r="D158" s="6" t="s">
        <v>123</v>
      </c>
      <c r="E158" s="6" t="s">
        <v>244</v>
      </c>
      <c r="F158" s="6" t="s">
        <v>291</v>
      </c>
    </row>
    <row r="159" spans="1:6" ht="32.25" customHeight="1" thickBot="1">
      <c r="A159" s="152"/>
      <c r="B159" s="159"/>
      <c r="C159" s="160"/>
      <c r="D159" s="152" t="s">
        <v>78</v>
      </c>
      <c r="E159" s="152"/>
      <c r="F159" s="152"/>
    </row>
    <row r="160" spans="1:6" ht="32.25" customHeight="1">
      <c r="A160" s="84" t="s">
        <v>121</v>
      </c>
      <c r="B160" s="163">
        <f>ROUND(SUM(D160:F160),2)</f>
        <v>12694600</v>
      </c>
      <c r="C160" s="163"/>
      <c r="D160" s="86">
        <f>SUM(D161,D164)</f>
        <v>12694600</v>
      </c>
      <c r="E160" s="86">
        <f>SUM(E161,E164)</f>
        <v>0</v>
      </c>
      <c r="F160" s="86">
        <f>SUM(F161,F164)</f>
        <v>0</v>
      </c>
    </row>
    <row r="161" spans="1:6" ht="37.5">
      <c r="A161" s="83" t="s">
        <v>119</v>
      </c>
      <c r="B161" s="153">
        <f>D161+E161+F161</f>
        <v>0</v>
      </c>
      <c r="C161" s="154"/>
      <c r="D161" s="85">
        <f>D162+D163</f>
        <v>0</v>
      </c>
      <c r="E161" s="85">
        <f>E162+E163</f>
        <v>0</v>
      </c>
      <c r="F161" s="85">
        <f>F162+F163</f>
        <v>0</v>
      </c>
    </row>
    <row r="162" spans="1:6" ht="37.5">
      <c r="A162" s="22" t="s">
        <v>256</v>
      </c>
      <c r="B162" s="149">
        <f>D162+E162+F162</f>
        <v>0</v>
      </c>
      <c r="C162" s="149"/>
      <c r="D162" s="57"/>
      <c r="E162" s="57"/>
      <c r="F162" s="57"/>
    </row>
    <row r="163" spans="1:6" ht="18.75">
      <c r="A163" s="22" t="s">
        <v>120</v>
      </c>
      <c r="B163" s="150">
        <f>D163+E163+F163</f>
        <v>0</v>
      </c>
      <c r="C163" s="151"/>
      <c r="D163" s="57"/>
      <c r="E163" s="57"/>
      <c r="F163" s="57"/>
    </row>
    <row r="164" spans="1:6" ht="18.75">
      <c r="A164" s="22" t="s">
        <v>80</v>
      </c>
      <c r="B164" s="161">
        <f>D164+F164+E164</f>
        <v>12694600</v>
      </c>
      <c r="C164" s="162"/>
      <c r="D164" s="56">
        <f>D166+D167+D174+D176</f>
        <v>12694600</v>
      </c>
      <c r="E164" s="56">
        <f>E166+E167+E174+E176</f>
        <v>0</v>
      </c>
      <c r="F164" s="56">
        <f>F166+F167+F174+F176</f>
        <v>0</v>
      </c>
    </row>
    <row r="165" spans="1:6" ht="18.75">
      <c r="A165" s="17" t="s">
        <v>16</v>
      </c>
      <c r="B165" s="131" t="s">
        <v>113</v>
      </c>
      <c r="C165" s="132"/>
      <c r="D165" s="60" t="s">
        <v>113</v>
      </c>
      <c r="E165" s="60" t="s">
        <v>113</v>
      </c>
      <c r="F165" s="60" t="s">
        <v>113</v>
      </c>
    </row>
    <row r="166" spans="1:6" ht="56.25">
      <c r="A166" s="109" t="s">
        <v>259</v>
      </c>
      <c r="B166" s="135">
        <f aca="true" t="shared" si="0" ref="B166:B172">D166+E166+F166</f>
        <v>9360800</v>
      </c>
      <c r="C166" s="136"/>
      <c r="D166" s="63">
        <f>D186</f>
        <v>9360800</v>
      </c>
      <c r="E166" s="63">
        <f>E186</f>
        <v>0</v>
      </c>
      <c r="F166" s="63">
        <f>F186</f>
        <v>0</v>
      </c>
    </row>
    <row r="167" spans="1:6" ht="18.75">
      <c r="A167" s="109" t="s">
        <v>81</v>
      </c>
      <c r="B167" s="135">
        <f t="shared" si="0"/>
        <v>94000</v>
      </c>
      <c r="C167" s="136"/>
      <c r="D167" s="64">
        <f>D172</f>
        <v>94000</v>
      </c>
      <c r="E167" s="64">
        <f>E168+E169+E170+E171</f>
        <v>0</v>
      </c>
      <c r="F167" s="64">
        <f>F168+F169+F170+F171</f>
        <v>0</v>
      </c>
    </row>
    <row r="168" spans="1:6" ht="150.75" customHeight="1">
      <c r="A168" s="17" t="s">
        <v>261</v>
      </c>
      <c r="B168" s="133">
        <f t="shared" si="0"/>
        <v>0</v>
      </c>
      <c r="C168" s="134"/>
      <c r="D168" s="65"/>
      <c r="E168" s="65"/>
      <c r="F168" s="65"/>
    </row>
    <row r="169" spans="1:6" ht="75">
      <c r="A169" s="17" t="s">
        <v>283</v>
      </c>
      <c r="B169" s="133">
        <f>D169+E169+F169</f>
        <v>0</v>
      </c>
      <c r="C169" s="134"/>
      <c r="D169" s="65"/>
      <c r="E169" s="65"/>
      <c r="F169" s="65"/>
    </row>
    <row r="170" spans="1:6" ht="18.75">
      <c r="A170" s="17" t="s">
        <v>286</v>
      </c>
      <c r="B170" s="133">
        <f>D170+E170+F170</f>
        <v>0</v>
      </c>
      <c r="C170" s="134"/>
      <c r="D170" s="65"/>
      <c r="E170" s="65"/>
      <c r="F170" s="65"/>
    </row>
    <row r="171" spans="1:6" ht="300">
      <c r="A171" s="17" t="s">
        <v>260</v>
      </c>
      <c r="B171" s="133">
        <f t="shared" si="0"/>
        <v>0</v>
      </c>
      <c r="C171" s="134"/>
      <c r="D171" s="65">
        <v>0</v>
      </c>
      <c r="E171" s="65"/>
      <c r="F171" s="65"/>
    </row>
    <row r="172" spans="1:6" ht="37.5">
      <c r="A172" s="17" t="s">
        <v>262</v>
      </c>
      <c r="B172" s="133">
        <f t="shared" si="0"/>
        <v>94000</v>
      </c>
      <c r="C172" s="134"/>
      <c r="D172" s="65">
        <v>94000</v>
      </c>
      <c r="E172" s="65"/>
      <c r="F172" s="65"/>
    </row>
    <row r="173" spans="1:6" ht="18.75" hidden="1">
      <c r="A173" s="23"/>
      <c r="B173" s="61"/>
      <c r="C173" s="62"/>
      <c r="D173" s="64"/>
      <c r="E173" s="64"/>
      <c r="F173" s="64"/>
    </row>
    <row r="174" spans="1:6" ht="56.25">
      <c r="A174" s="109" t="s">
        <v>266</v>
      </c>
      <c r="B174" s="135">
        <f>D174+E174+F174</f>
        <v>3239800</v>
      </c>
      <c r="C174" s="136"/>
      <c r="D174" s="64">
        <f>D278</f>
        <v>3239800</v>
      </c>
      <c r="E174" s="64">
        <f>E278</f>
        <v>0</v>
      </c>
      <c r="F174" s="64">
        <f>F278</f>
        <v>0</v>
      </c>
    </row>
    <row r="175" spans="1:6" ht="18.75" hidden="1">
      <c r="A175" s="17"/>
      <c r="B175" s="58"/>
      <c r="C175" s="59"/>
      <c r="D175" s="60"/>
      <c r="E175" s="60"/>
      <c r="F175" s="60"/>
    </row>
    <row r="176" spans="1:6" ht="56.25">
      <c r="A176" s="109" t="s">
        <v>115</v>
      </c>
      <c r="B176" s="135">
        <f>D176+F176+E176</f>
        <v>0</v>
      </c>
      <c r="C176" s="136"/>
      <c r="D176" s="64">
        <f>SUM(D178:D179)</f>
        <v>0</v>
      </c>
      <c r="E176" s="64">
        <f>SUM(E178:E179)</f>
        <v>0</v>
      </c>
      <c r="F176" s="64">
        <f>SUM(F178:F179)</f>
        <v>0</v>
      </c>
    </row>
    <row r="177" spans="1:6" ht="18.75">
      <c r="A177" s="17" t="s">
        <v>16</v>
      </c>
      <c r="B177" s="137" t="s">
        <v>113</v>
      </c>
      <c r="C177" s="138"/>
      <c r="D177" s="41" t="s">
        <v>113</v>
      </c>
      <c r="E177" s="41" t="s">
        <v>113</v>
      </c>
      <c r="F177" s="41" t="s">
        <v>113</v>
      </c>
    </row>
    <row r="178" spans="1:6" ht="37.5">
      <c r="A178" s="21" t="s">
        <v>224</v>
      </c>
      <c r="B178" s="131">
        <f>D178+F178+E178</f>
        <v>0</v>
      </c>
      <c r="C178" s="132"/>
      <c r="D178" s="66"/>
      <c r="E178" s="66"/>
      <c r="F178" s="66"/>
    </row>
    <row r="179" spans="1:6" ht="18.75" hidden="1">
      <c r="A179" s="17"/>
      <c r="B179" s="58"/>
      <c r="C179" s="59"/>
      <c r="D179" s="60"/>
      <c r="E179" s="60"/>
      <c r="F179" s="60"/>
    </row>
    <row r="180" spans="1:6" ht="57" thickBot="1">
      <c r="A180" s="109" t="s">
        <v>82</v>
      </c>
      <c r="B180" s="135">
        <f>ROUND((D180+E180+F180),2)</f>
        <v>0</v>
      </c>
      <c r="C180" s="136"/>
      <c r="D180" s="67">
        <v>0</v>
      </c>
      <c r="E180" s="67">
        <f>E161+E166+E167+E174</f>
        <v>0</v>
      </c>
      <c r="F180" s="67">
        <f>F161+F166+F167+F174</f>
        <v>0</v>
      </c>
    </row>
    <row r="181" spans="1:6" ht="32.25" thickBot="1">
      <c r="A181" s="142" t="s">
        <v>12</v>
      </c>
      <c r="B181" s="145" t="s">
        <v>73</v>
      </c>
      <c r="C181" s="145" t="s">
        <v>74</v>
      </c>
      <c r="D181" s="55" t="s">
        <v>75</v>
      </c>
      <c r="E181" s="55" t="s">
        <v>76</v>
      </c>
      <c r="F181" s="55" t="s">
        <v>77</v>
      </c>
    </row>
    <row r="182" spans="1:6" ht="16.5" thickBot="1">
      <c r="A182" s="143"/>
      <c r="B182" s="145"/>
      <c r="C182" s="145"/>
      <c r="D182" s="55" t="s">
        <v>123</v>
      </c>
      <c r="E182" s="55" t="s">
        <v>244</v>
      </c>
      <c r="F182" s="55" t="s">
        <v>291</v>
      </c>
    </row>
    <row r="183" spans="1:6" ht="50.25" customHeight="1" thickBot="1">
      <c r="A183" s="144"/>
      <c r="B183" s="145"/>
      <c r="C183" s="145"/>
      <c r="D183" s="145" t="s">
        <v>78</v>
      </c>
      <c r="E183" s="145"/>
      <c r="F183" s="145"/>
    </row>
    <row r="184" spans="1:6" ht="18.75">
      <c r="A184" s="116" t="s">
        <v>83</v>
      </c>
      <c r="B184" s="40" t="s">
        <v>79</v>
      </c>
      <c r="C184" s="68">
        <f>D184+E184+F184</f>
        <v>12694600</v>
      </c>
      <c r="D184" s="57">
        <f>D186+D262+D278</f>
        <v>12694600</v>
      </c>
      <c r="E184" s="57">
        <f>E186+E262+E278</f>
        <v>0</v>
      </c>
      <c r="F184" s="57">
        <f>F186+F262+F278</f>
        <v>0</v>
      </c>
    </row>
    <row r="185" spans="1:6" ht="18.75">
      <c r="A185" s="117" t="s">
        <v>16</v>
      </c>
      <c r="B185" s="42" t="s">
        <v>79</v>
      </c>
      <c r="C185" s="43" t="s">
        <v>113</v>
      </c>
      <c r="D185" s="42" t="s">
        <v>113</v>
      </c>
      <c r="E185" s="42" t="s">
        <v>113</v>
      </c>
      <c r="F185" s="42" t="s">
        <v>113</v>
      </c>
    </row>
    <row r="186" spans="1:6" ht="93.75">
      <c r="A186" s="109" t="s">
        <v>269</v>
      </c>
      <c r="B186" s="49" t="s">
        <v>79</v>
      </c>
      <c r="C186" s="69">
        <f>D186+E186+F186</f>
        <v>9360800</v>
      </c>
      <c r="D186" s="63">
        <f>D187</f>
        <v>9360800</v>
      </c>
      <c r="E186" s="63">
        <f>E187</f>
        <v>0</v>
      </c>
      <c r="F186" s="63">
        <f>F187</f>
        <v>0</v>
      </c>
    </row>
    <row r="187" spans="1:6" ht="37.5">
      <c r="A187" s="26" t="s">
        <v>84</v>
      </c>
      <c r="B187" s="50" t="s">
        <v>79</v>
      </c>
      <c r="C187" s="70">
        <f>D187+E187+F187</f>
        <v>9360800</v>
      </c>
      <c r="D187" s="71">
        <f>D189+D194+D197+D203+D207+D210+D217+D218+D225+D237+D238+D246+D254</f>
        <v>9360800</v>
      </c>
      <c r="E187" s="71">
        <f>E188+E189+E194+E197+E202+E203+E207+E217+E218+E225+E226+E237+E238+E239+E246+E254</f>
        <v>0</v>
      </c>
      <c r="F187" s="71">
        <f>F188+F189+F194+F197+F202+F203+F207+F217+F218+F225+F226+F237+F238+F239+F246+F254</f>
        <v>0</v>
      </c>
    </row>
    <row r="188" spans="1:6" ht="37.5" hidden="1">
      <c r="A188" s="24" t="s">
        <v>85</v>
      </c>
      <c r="B188" s="47">
        <v>210</v>
      </c>
      <c r="C188" s="72"/>
      <c r="D188" s="73"/>
      <c r="E188" s="73"/>
      <c r="F188" s="73"/>
    </row>
    <row r="189" spans="1:6" ht="18.75">
      <c r="A189" s="107" t="s">
        <v>86</v>
      </c>
      <c r="B189" s="46">
        <v>211</v>
      </c>
      <c r="C189" s="74">
        <f>D189+E189+F189</f>
        <v>6897900</v>
      </c>
      <c r="D189" s="112">
        <f>D190+D191+D192</f>
        <v>6897900</v>
      </c>
      <c r="E189" s="112">
        <f>SUM(E190:E192)</f>
        <v>0</v>
      </c>
      <c r="F189" s="112">
        <f>SUM(F190:F192)</f>
        <v>0</v>
      </c>
    </row>
    <row r="190" spans="1:6" ht="37.5">
      <c r="A190" s="88" t="s">
        <v>257</v>
      </c>
      <c r="B190" s="89" t="s">
        <v>125</v>
      </c>
      <c r="C190" s="90">
        <f>SUM(D190:F190)</f>
        <v>5286500</v>
      </c>
      <c r="D190" s="65">
        <v>5286500</v>
      </c>
      <c r="E190" s="65"/>
      <c r="F190" s="65"/>
    </row>
    <row r="191" spans="1:6" ht="37.5">
      <c r="A191" s="88" t="s">
        <v>258</v>
      </c>
      <c r="B191" s="89" t="s">
        <v>127</v>
      </c>
      <c r="C191" s="90">
        <f>SUM(D191:F191)</f>
        <v>42400</v>
      </c>
      <c r="D191" s="65">
        <v>42400</v>
      </c>
      <c r="E191" s="65"/>
      <c r="F191" s="65"/>
    </row>
    <row r="192" spans="1:6" ht="56.25">
      <c r="A192" s="88" t="s">
        <v>128</v>
      </c>
      <c r="B192" s="89" t="s">
        <v>129</v>
      </c>
      <c r="C192" s="90">
        <f>SUM(D192:F192)</f>
        <v>1569000</v>
      </c>
      <c r="D192" s="65">
        <v>1569000</v>
      </c>
      <c r="E192" s="65"/>
      <c r="F192" s="65"/>
    </row>
    <row r="193" spans="1:6" ht="18.75">
      <c r="A193" s="91" t="s">
        <v>122</v>
      </c>
      <c r="B193" s="92"/>
      <c r="C193" s="93"/>
      <c r="D193" s="65"/>
      <c r="E193" s="65"/>
      <c r="F193" s="65"/>
    </row>
    <row r="194" spans="1:6" ht="18.75">
      <c r="A194" s="108" t="s">
        <v>87</v>
      </c>
      <c r="B194" s="92">
        <v>212</v>
      </c>
      <c r="C194" s="93">
        <f>D194+E194+F194</f>
        <v>0</v>
      </c>
      <c r="D194" s="114">
        <f>D195+D196</f>
        <v>0</v>
      </c>
      <c r="E194" s="114">
        <f>E195+E196</f>
        <v>0</v>
      </c>
      <c r="F194" s="114">
        <f>F195+F196</f>
        <v>0</v>
      </c>
    </row>
    <row r="195" spans="1:6" ht="18.75">
      <c r="A195" s="94" t="s">
        <v>130</v>
      </c>
      <c r="B195" s="89" t="s">
        <v>131</v>
      </c>
      <c r="C195" s="90">
        <f>SUM(D195:F195)</f>
        <v>0</v>
      </c>
      <c r="D195" s="65"/>
      <c r="E195" s="65"/>
      <c r="F195" s="65"/>
    </row>
    <row r="196" spans="1:6" ht="18.75">
      <c r="A196" s="95" t="s">
        <v>132</v>
      </c>
      <c r="B196" s="89" t="s">
        <v>133</v>
      </c>
      <c r="C196" s="90">
        <f>SUM(D196:F196)</f>
        <v>0</v>
      </c>
      <c r="D196" s="65"/>
      <c r="E196" s="65"/>
      <c r="F196" s="65"/>
    </row>
    <row r="197" spans="1:6" ht="37.5">
      <c r="A197" s="108" t="s">
        <v>88</v>
      </c>
      <c r="B197" s="92">
        <v>213</v>
      </c>
      <c r="C197" s="93">
        <f>D197+E197+F197</f>
        <v>2083200</v>
      </c>
      <c r="D197" s="114">
        <f>D198+D199+D200</f>
        <v>2083200</v>
      </c>
      <c r="E197" s="114">
        <f>E198+E199+E200</f>
        <v>0</v>
      </c>
      <c r="F197" s="114">
        <f>F198+F199+F200</f>
        <v>0</v>
      </c>
    </row>
    <row r="198" spans="1:6" ht="37.5">
      <c r="A198" s="88" t="s">
        <v>257</v>
      </c>
      <c r="B198" s="89" t="s">
        <v>134</v>
      </c>
      <c r="C198" s="90">
        <f>SUM(D198:F198)</f>
        <v>1596600</v>
      </c>
      <c r="D198" s="65">
        <v>1596600</v>
      </c>
      <c r="E198" s="65"/>
      <c r="F198" s="65"/>
    </row>
    <row r="199" spans="1:6" ht="37.5">
      <c r="A199" s="88" t="s">
        <v>258</v>
      </c>
      <c r="B199" s="89" t="s">
        <v>135</v>
      </c>
      <c r="C199" s="90">
        <f>SUM(D199:F199)</f>
        <v>12800</v>
      </c>
      <c r="D199" s="65">
        <v>12800</v>
      </c>
      <c r="E199" s="65"/>
      <c r="F199" s="65"/>
    </row>
    <row r="200" spans="1:6" ht="56.25">
      <c r="A200" s="88" t="s">
        <v>128</v>
      </c>
      <c r="B200" s="89" t="s">
        <v>136</v>
      </c>
      <c r="C200" s="90">
        <f>SUM(D200:F200)</f>
        <v>473800</v>
      </c>
      <c r="D200" s="65">
        <v>473800</v>
      </c>
      <c r="E200" s="65"/>
      <c r="F200" s="65"/>
    </row>
    <row r="201" spans="1:6" ht="18.75">
      <c r="A201" s="91" t="s">
        <v>122</v>
      </c>
      <c r="B201" s="92"/>
      <c r="C201" s="93">
        <f>SUM(D201:F201)</f>
        <v>195900</v>
      </c>
      <c r="D201" s="65">
        <v>195900</v>
      </c>
      <c r="E201" s="65"/>
      <c r="F201" s="65"/>
    </row>
    <row r="202" spans="1:6" ht="16.5" customHeight="1" hidden="1">
      <c r="A202" s="88" t="s">
        <v>89</v>
      </c>
      <c r="B202" s="89">
        <v>220</v>
      </c>
      <c r="C202" s="93"/>
      <c r="D202" s="65"/>
      <c r="E202" s="65"/>
      <c r="F202" s="65"/>
    </row>
    <row r="203" spans="1:6" ht="18.75">
      <c r="A203" s="108" t="s">
        <v>90</v>
      </c>
      <c r="B203" s="92">
        <v>221</v>
      </c>
      <c r="C203" s="93">
        <f>D203+E203+F203</f>
        <v>46700</v>
      </c>
      <c r="D203" s="114">
        <f>D204+D205+D206</f>
        <v>46700</v>
      </c>
      <c r="E203" s="114">
        <f>E204+E205+E206</f>
        <v>0</v>
      </c>
      <c r="F203" s="114">
        <f>F204+F205+F206</f>
        <v>0</v>
      </c>
    </row>
    <row r="204" spans="1:6" ht="18.75">
      <c r="A204" s="95" t="s">
        <v>137</v>
      </c>
      <c r="B204" s="89" t="s">
        <v>138</v>
      </c>
      <c r="C204" s="90">
        <f>SUM(D204:F204)</f>
        <v>35900</v>
      </c>
      <c r="D204" s="65">
        <v>35900</v>
      </c>
      <c r="E204" s="65"/>
      <c r="F204" s="65"/>
    </row>
    <row r="205" spans="1:6" ht="18.75">
      <c r="A205" s="95" t="s">
        <v>139</v>
      </c>
      <c r="B205" s="89" t="s">
        <v>140</v>
      </c>
      <c r="C205" s="90">
        <f>SUM(D205:F205)</f>
        <v>0</v>
      </c>
      <c r="D205" s="65"/>
      <c r="E205" s="65"/>
      <c r="F205" s="65"/>
    </row>
    <row r="206" spans="1:6" ht="18.75">
      <c r="A206" s="95" t="s">
        <v>141</v>
      </c>
      <c r="B206" s="89" t="s">
        <v>142</v>
      </c>
      <c r="C206" s="90">
        <f>SUM(D206:F206)</f>
        <v>10800</v>
      </c>
      <c r="D206" s="65">
        <v>10800</v>
      </c>
      <c r="E206" s="65"/>
      <c r="F206" s="65"/>
    </row>
    <row r="207" spans="1:6" ht="18.75">
      <c r="A207" s="108" t="s">
        <v>91</v>
      </c>
      <c r="B207" s="92">
        <v>222</v>
      </c>
      <c r="C207" s="93">
        <f>D207+E207+F207</f>
        <v>0</v>
      </c>
      <c r="D207" s="114">
        <f>D208+D209</f>
        <v>0</v>
      </c>
      <c r="E207" s="114">
        <f>E208+E209</f>
        <v>0</v>
      </c>
      <c r="F207" s="114">
        <f>F208+F209</f>
        <v>0</v>
      </c>
    </row>
    <row r="208" spans="1:6" ht="37.5">
      <c r="A208" s="95" t="s">
        <v>143</v>
      </c>
      <c r="B208" s="89" t="s">
        <v>144</v>
      </c>
      <c r="C208" s="90">
        <f aca="true" t="shared" si="1" ref="C208:C216">SUM(D208:F208)</f>
        <v>0</v>
      </c>
      <c r="D208" s="65"/>
      <c r="E208" s="65"/>
      <c r="F208" s="65"/>
    </row>
    <row r="209" spans="1:6" ht="18.75">
      <c r="A209" s="95" t="s">
        <v>145</v>
      </c>
      <c r="B209" s="89" t="s">
        <v>146</v>
      </c>
      <c r="C209" s="90">
        <f t="shared" si="1"/>
        <v>0</v>
      </c>
      <c r="D209" s="65"/>
      <c r="E209" s="65"/>
      <c r="F209" s="65"/>
    </row>
    <row r="210" spans="1:6" ht="18.75">
      <c r="A210" s="108" t="s">
        <v>147</v>
      </c>
      <c r="B210" s="96">
        <v>223</v>
      </c>
      <c r="C210" s="93">
        <f t="shared" si="1"/>
        <v>0</v>
      </c>
      <c r="D210" s="114">
        <f>D211+D212+D213+D214+D215+D216</f>
        <v>0</v>
      </c>
      <c r="E210" s="114">
        <f>E211+E212+E213+E214+E215+E216</f>
        <v>0</v>
      </c>
      <c r="F210" s="114">
        <f>F211+F212+F213+F214+F215+F216</f>
        <v>0</v>
      </c>
    </row>
    <row r="211" spans="1:6" ht="37.5">
      <c r="A211" s="95" t="s">
        <v>148</v>
      </c>
      <c r="B211" s="89" t="s">
        <v>149</v>
      </c>
      <c r="C211" s="90">
        <f t="shared" si="1"/>
        <v>0</v>
      </c>
      <c r="D211" s="65"/>
      <c r="E211" s="65"/>
      <c r="F211" s="65"/>
    </row>
    <row r="212" spans="1:6" ht="18.75">
      <c r="A212" s="95" t="s">
        <v>150</v>
      </c>
      <c r="B212" s="89" t="s">
        <v>151</v>
      </c>
      <c r="C212" s="90">
        <f t="shared" si="1"/>
        <v>0</v>
      </c>
      <c r="D212" s="65"/>
      <c r="E212" s="65"/>
      <c r="F212" s="65"/>
    </row>
    <row r="213" spans="1:6" ht="18.75">
      <c r="A213" s="95" t="s">
        <v>152</v>
      </c>
      <c r="B213" s="89" t="s">
        <v>153</v>
      </c>
      <c r="C213" s="90">
        <f t="shared" si="1"/>
        <v>0</v>
      </c>
      <c r="D213" s="65"/>
      <c r="E213" s="65"/>
      <c r="F213" s="65"/>
    </row>
    <row r="214" spans="1:6" ht="37.5">
      <c r="A214" s="95" t="s">
        <v>154</v>
      </c>
      <c r="B214" s="89" t="s">
        <v>155</v>
      </c>
      <c r="C214" s="90">
        <f t="shared" si="1"/>
        <v>0</v>
      </c>
      <c r="D214" s="65"/>
      <c r="E214" s="65"/>
      <c r="F214" s="65"/>
    </row>
    <row r="215" spans="1:6" ht="18.75">
      <c r="A215" s="95" t="s">
        <v>156</v>
      </c>
      <c r="B215" s="89" t="s">
        <v>157</v>
      </c>
      <c r="C215" s="90">
        <f t="shared" si="1"/>
        <v>0</v>
      </c>
      <c r="D215" s="65"/>
      <c r="E215" s="65"/>
      <c r="F215" s="65"/>
    </row>
    <row r="216" spans="1:6" ht="18.75">
      <c r="A216" s="95" t="s">
        <v>158</v>
      </c>
      <c r="B216" s="89" t="s">
        <v>159</v>
      </c>
      <c r="C216" s="90">
        <f t="shared" si="1"/>
        <v>0</v>
      </c>
      <c r="D216" s="65"/>
      <c r="E216" s="65"/>
      <c r="F216" s="65"/>
    </row>
    <row r="217" spans="1:6" ht="37.5">
      <c r="A217" s="108" t="s">
        <v>92</v>
      </c>
      <c r="B217" s="92">
        <v>224</v>
      </c>
      <c r="C217" s="93">
        <f>D217+E217+F217</f>
        <v>0</v>
      </c>
      <c r="D217" s="114">
        <v>0</v>
      </c>
      <c r="E217" s="114">
        <v>0</v>
      </c>
      <c r="F217" s="114">
        <v>0</v>
      </c>
    </row>
    <row r="218" spans="1:6" ht="37.5">
      <c r="A218" s="108" t="s">
        <v>93</v>
      </c>
      <c r="B218" s="92">
        <v>225</v>
      </c>
      <c r="C218" s="93">
        <f>D218+E218+F218</f>
        <v>0</v>
      </c>
      <c r="D218" s="114">
        <f>D219+D220+D221+D222+D223+D224</f>
        <v>0</v>
      </c>
      <c r="E218" s="114">
        <f>E219+E220+E221+E222+E223+E224</f>
        <v>0</v>
      </c>
      <c r="F218" s="114">
        <f>F219+F220+F221+F222+F223+F224</f>
        <v>0</v>
      </c>
    </row>
    <row r="219" spans="1:6" ht="37.5">
      <c r="A219" s="95" t="s">
        <v>160</v>
      </c>
      <c r="B219" s="89" t="s">
        <v>161</v>
      </c>
      <c r="C219" s="90">
        <f aca="true" t="shared" si="2" ref="C219:C224">SUM(D219:F219)</f>
        <v>0</v>
      </c>
      <c r="D219" s="65"/>
      <c r="E219" s="65"/>
      <c r="F219" s="65"/>
    </row>
    <row r="220" spans="1:6" ht="37.5">
      <c r="A220" s="95" t="s">
        <v>162</v>
      </c>
      <c r="B220" s="89" t="s">
        <v>163</v>
      </c>
      <c r="C220" s="90">
        <f t="shared" si="2"/>
        <v>0</v>
      </c>
      <c r="D220" s="97"/>
      <c r="E220" s="97"/>
      <c r="F220" s="97"/>
    </row>
    <row r="221" spans="1:6" ht="37.5">
      <c r="A221" s="95" t="s">
        <v>164</v>
      </c>
      <c r="B221" s="89" t="s">
        <v>165</v>
      </c>
      <c r="C221" s="90">
        <f t="shared" si="2"/>
        <v>0</v>
      </c>
      <c r="D221" s="97"/>
      <c r="E221" s="97"/>
      <c r="F221" s="97"/>
    </row>
    <row r="222" spans="1:6" ht="18.75">
      <c r="A222" s="95" t="s">
        <v>166</v>
      </c>
      <c r="B222" s="89" t="s">
        <v>167</v>
      </c>
      <c r="C222" s="90">
        <f t="shared" si="2"/>
        <v>0</v>
      </c>
      <c r="D222" s="97"/>
      <c r="E222" s="97"/>
      <c r="F222" s="97"/>
    </row>
    <row r="223" spans="1:6" ht="37.5">
      <c r="A223" s="95" t="s">
        <v>168</v>
      </c>
      <c r="B223" s="89" t="s">
        <v>169</v>
      </c>
      <c r="C223" s="90">
        <f t="shared" si="2"/>
        <v>0</v>
      </c>
      <c r="D223" s="97"/>
      <c r="E223" s="97"/>
      <c r="F223" s="97"/>
    </row>
    <row r="224" spans="1:6" ht="37.5">
      <c r="A224" s="95" t="s">
        <v>170</v>
      </c>
      <c r="B224" s="89" t="s">
        <v>171</v>
      </c>
      <c r="C224" s="90">
        <f t="shared" si="2"/>
        <v>0</v>
      </c>
      <c r="D224" s="97">
        <v>0</v>
      </c>
      <c r="E224" s="97"/>
      <c r="F224" s="97"/>
    </row>
    <row r="225" spans="1:6" ht="18.75">
      <c r="A225" s="108" t="s">
        <v>94</v>
      </c>
      <c r="B225" s="92">
        <v>226</v>
      </c>
      <c r="C225" s="93">
        <f>D225+E225+F225</f>
        <v>40000</v>
      </c>
      <c r="D225" s="114">
        <f>D227+D228+D229+D230+D231+D232+D233+D234+D235+D236</f>
        <v>40000</v>
      </c>
      <c r="E225" s="114">
        <f>E227+E228+E229+E230+E231+E232+E233+E234+E235+E236</f>
        <v>0</v>
      </c>
      <c r="F225" s="114">
        <f>F227+F228+F229+F230+F231+F232+F233+F234+F235</f>
        <v>0</v>
      </c>
    </row>
    <row r="226" spans="1:6" ht="18.75" hidden="1">
      <c r="A226" s="88" t="s">
        <v>95</v>
      </c>
      <c r="B226" s="89">
        <v>260</v>
      </c>
      <c r="C226" s="93"/>
      <c r="D226" s="65"/>
      <c r="E226" s="65"/>
      <c r="F226" s="65"/>
    </row>
    <row r="227" spans="1:6" ht="18.75">
      <c r="A227" s="95" t="s">
        <v>296</v>
      </c>
      <c r="B227" s="89" t="s">
        <v>173</v>
      </c>
      <c r="C227" s="90">
        <f aca="true" t="shared" si="3" ref="C227:C236">SUM(D227:F227)</f>
        <v>40000</v>
      </c>
      <c r="D227" s="65">
        <v>40000</v>
      </c>
      <c r="E227" s="65"/>
      <c r="F227" s="65"/>
    </row>
    <row r="228" spans="1:6" ht="37.5">
      <c r="A228" s="95" t="s">
        <v>174</v>
      </c>
      <c r="B228" s="89" t="s">
        <v>175</v>
      </c>
      <c r="C228" s="90">
        <f t="shared" si="3"/>
        <v>0</v>
      </c>
      <c r="D228" s="65"/>
      <c r="E228" s="65"/>
      <c r="F228" s="65"/>
    </row>
    <row r="229" spans="1:6" ht="37.5">
      <c r="A229" s="95" t="s">
        <v>176</v>
      </c>
      <c r="B229" s="89" t="s">
        <v>177</v>
      </c>
      <c r="C229" s="90">
        <f t="shared" si="3"/>
        <v>0</v>
      </c>
      <c r="D229" s="65"/>
      <c r="E229" s="65"/>
      <c r="F229" s="65"/>
    </row>
    <row r="230" spans="1:6" ht="37.5">
      <c r="A230" s="95" t="s">
        <v>178</v>
      </c>
      <c r="B230" s="89" t="s">
        <v>179</v>
      </c>
      <c r="C230" s="90">
        <f t="shared" si="3"/>
        <v>0</v>
      </c>
      <c r="D230" s="65"/>
      <c r="E230" s="65"/>
      <c r="F230" s="65"/>
    </row>
    <row r="231" spans="1:6" ht="37.5">
      <c r="A231" s="95" t="s">
        <v>180</v>
      </c>
      <c r="B231" s="89" t="s">
        <v>181</v>
      </c>
      <c r="C231" s="90">
        <f t="shared" si="3"/>
        <v>0</v>
      </c>
      <c r="D231" s="65"/>
      <c r="E231" s="65"/>
      <c r="F231" s="65"/>
    </row>
    <row r="232" spans="1:6" ht="56.25">
      <c r="A232" s="95" t="s">
        <v>182</v>
      </c>
      <c r="B232" s="89" t="s">
        <v>183</v>
      </c>
      <c r="C232" s="90">
        <f t="shared" si="3"/>
        <v>0</v>
      </c>
      <c r="D232" s="65"/>
      <c r="E232" s="65"/>
      <c r="F232" s="65"/>
    </row>
    <row r="233" spans="1:6" ht="18.75">
      <c r="A233" s="95" t="s">
        <v>166</v>
      </c>
      <c r="B233" s="89" t="s">
        <v>184</v>
      </c>
      <c r="C233" s="90">
        <f t="shared" si="3"/>
        <v>0</v>
      </c>
      <c r="D233" s="65"/>
      <c r="E233" s="65"/>
      <c r="F233" s="65"/>
    </row>
    <row r="234" spans="1:6" ht="75">
      <c r="A234" s="95" t="s">
        <v>185</v>
      </c>
      <c r="B234" s="89" t="s">
        <v>186</v>
      </c>
      <c r="C234" s="90">
        <f t="shared" si="3"/>
        <v>0</v>
      </c>
      <c r="D234" s="65"/>
      <c r="E234" s="65"/>
      <c r="F234" s="65"/>
    </row>
    <row r="235" spans="1:6" ht="37.5">
      <c r="A235" s="95" t="s">
        <v>168</v>
      </c>
      <c r="B235" s="89" t="s">
        <v>187</v>
      </c>
      <c r="C235" s="90">
        <f t="shared" si="3"/>
        <v>0</v>
      </c>
      <c r="D235" s="65"/>
      <c r="E235" s="65"/>
      <c r="F235" s="65"/>
    </row>
    <row r="236" spans="1:6" ht="18.75">
      <c r="A236" s="95" t="s">
        <v>188</v>
      </c>
      <c r="B236" s="89" t="s">
        <v>189</v>
      </c>
      <c r="C236" s="90">
        <f t="shared" si="3"/>
        <v>0</v>
      </c>
      <c r="D236" s="65"/>
      <c r="E236" s="65"/>
      <c r="F236" s="65"/>
    </row>
    <row r="237" spans="1:6" ht="37.5">
      <c r="A237" s="108" t="s">
        <v>96</v>
      </c>
      <c r="B237" s="92">
        <v>262</v>
      </c>
      <c r="C237" s="93">
        <f>D237+E237+F237</f>
        <v>0</v>
      </c>
      <c r="D237" s="114">
        <v>0</v>
      </c>
      <c r="E237" s="114">
        <v>0</v>
      </c>
      <c r="F237" s="114">
        <v>0</v>
      </c>
    </row>
    <row r="238" spans="1:6" ht="18.75">
      <c r="A238" s="108" t="s">
        <v>97</v>
      </c>
      <c r="B238" s="92">
        <v>290</v>
      </c>
      <c r="C238" s="93">
        <f>D238+E238+F238</f>
        <v>0</v>
      </c>
      <c r="D238" s="114">
        <f>D240+D241+D242+D243+D244+D245</f>
        <v>0</v>
      </c>
      <c r="E238" s="114">
        <f>E240+E241+E242+E243+E244+E245</f>
        <v>0</v>
      </c>
      <c r="F238" s="114">
        <f>F240+F241+F242+F243+F244+F245</f>
        <v>0</v>
      </c>
    </row>
    <row r="239" spans="1:6" ht="37.5" hidden="1">
      <c r="A239" s="88" t="s">
        <v>98</v>
      </c>
      <c r="B239" s="89">
        <v>300</v>
      </c>
      <c r="C239" s="93"/>
      <c r="D239" s="65"/>
      <c r="E239" s="65"/>
      <c r="F239" s="65"/>
    </row>
    <row r="240" spans="1:6" ht="18.75">
      <c r="A240" s="98" t="s">
        <v>190</v>
      </c>
      <c r="B240" s="89" t="s">
        <v>191</v>
      </c>
      <c r="C240" s="90">
        <f aca="true" t="shared" si="4" ref="C240:C245">SUM(D240:F240)</f>
        <v>0</v>
      </c>
      <c r="D240" s="97"/>
      <c r="E240" s="97"/>
      <c r="F240" s="97"/>
    </row>
    <row r="241" spans="1:6" ht="18.75">
      <c r="A241" s="98" t="s">
        <v>192</v>
      </c>
      <c r="B241" s="89" t="s">
        <v>193</v>
      </c>
      <c r="C241" s="90">
        <f t="shared" si="4"/>
        <v>0</v>
      </c>
      <c r="D241" s="97"/>
      <c r="E241" s="97"/>
      <c r="F241" s="97"/>
    </row>
    <row r="242" spans="1:6" ht="75">
      <c r="A242" s="98" t="s">
        <v>194</v>
      </c>
      <c r="B242" s="89" t="s">
        <v>195</v>
      </c>
      <c r="C242" s="90">
        <f t="shared" si="4"/>
        <v>0</v>
      </c>
      <c r="D242" s="97"/>
      <c r="E242" s="97"/>
      <c r="F242" s="97"/>
    </row>
    <row r="243" spans="1:6" ht="18.75">
      <c r="A243" s="98" t="s">
        <v>196</v>
      </c>
      <c r="B243" s="89" t="s">
        <v>197</v>
      </c>
      <c r="C243" s="90">
        <f t="shared" si="4"/>
        <v>0</v>
      </c>
      <c r="D243" s="97"/>
      <c r="E243" s="97"/>
      <c r="F243" s="97"/>
    </row>
    <row r="244" spans="1:6" ht="75">
      <c r="A244" s="98" t="s">
        <v>198</v>
      </c>
      <c r="B244" s="89" t="s">
        <v>267</v>
      </c>
      <c r="C244" s="90">
        <f t="shared" si="4"/>
        <v>0</v>
      </c>
      <c r="D244" s="97"/>
      <c r="E244" s="97"/>
      <c r="F244" s="97"/>
    </row>
    <row r="245" spans="1:6" ht="18.75">
      <c r="A245" s="98" t="s">
        <v>199</v>
      </c>
      <c r="B245" s="89" t="s">
        <v>268</v>
      </c>
      <c r="C245" s="90">
        <f t="shared" si="4"/>
        <v>0</v>
      </c>
      <c r="D245" s="65"/>
      <c r="E245" s="65"/>
      <c r="F245" s="65"/>
    </row>
    <row r="246" spans="1:6" ht="37.5">
      <c r="A246" s="108" t="s">
        <v>99</v>
      </c>
      <c r="B246" s="92">
        <v>310</v>
      </c>
      <c r="C246" s="93">
        <f>D246+E246+F246</f>
        <v>84900</v>
      </c>
      <c r="D246" s="114">
        <f>D247+D248+D249+D250+D251+D253</f>
        <v>84900</v>
      </c>
      <c r="E246" s="114">
        <f>E247+E248+E249+E250+E251+E253</f>
        <v>0</v>
      </c>
      <c r="F246" s="114">
        <f>F247+F248+F249+F250+F251+F253</f>
        <v>0</v>
      </c>
    </row>
    <row r="247" spans="1:6" ht="18.75">
      <c r="A247" s="98" t="s">
        <v>200</v>
      </c>
      <c r="B247" s="89" t="s">
        <v>201</v>
      </c>
      <c r="C247" s="90">
        <v>0</v>
      </c>
      <c r="D247" s="65">
        <v>0</v>
      </c>
      <c r="E247" s="65"/>
      <c r="F247" s="65"/>
    </row>
    <row r="248" spans="1:6" ht="37.5">
      <c r="A248" s="98" t="s">
        <v>202</v>
      </c>
      <c r="B248" s="89" t="s">
        <v>203</v>
      </c>
      <c r="C248" s="90">
        <v>0</v>
      </c>
      <c r="D248" s="65">
        <v>0</v>
      </c>
      <c r="E248" s="65"/>
      <c r="F248" s="65"/>
    </row>
    <row r="249" spans="1:6" ht="18.75">
      <c r="A249" s="98" t="s">
        <v>204</v>
      </c>
      <c r="B249" s="89" t="s">
        <v>205</v>
      </c>
      <c r="C249" s="90">
        <v>0</v>
      </c>
      <c r="D249" s="65"/>
      <c r="E249" s="65"/>
      <c r="F249" s="65"/>
    </row>
    <row r="250" spans="1:6" ht="18.75">
      <c r="A250" s="98" t="s">
        <v>206</v>
      </c>
      <c r="B250" s="89" t="s">
        <v>207</v>
      </c>
      <c r="C250" s="90">
        <v>0</v>
      </c>
      <c r="D250" s="65"/>
      <c r="E250" s="65"/>
      <c r="F250" s="65"/>
    </row>
    <row r="251" spans="1:6" ht="18.75">
      <c r="A251" s="98" t="s">
        <v>166</v>
      </c>
      <c r="B251" s="89" t="s">
        <v>208</v>
      </c>
      <c r="C251" s="90">
        <v>0</v>
      </c>
      <c r="D251" s="65"/>
      <c r="E251" s="65"/>
      <c r="F251" s="65"/>
    </row>
    <row r="252" spans="1:6" ht="56.25">
      <c r="A252" s="98" t="s">
        <v>209</v>
      </c>
      <c r="B252" s="89" t="s">
        <v>210</v>
      </c>
      <c r="C252" s="90">
        <v>0</v>
      </c>
      <c r="D252" s="65"/>
      <c r="E252" s="65"/>
      <c r="F252" s="65"/>
    </row>
    <row r="253" spans="1:6" ht="18.75">
      <c r="A253" s="98" t="s">
        <v>293</v>
      </c>
      <c r="B253" s="89" t="s">
        <v>292</v>
      </c>
      <c r="C253" s="90">
        <v>0</v>
      </c>
      <c r="D253" s="65">
        <v>84900</v>
      </c>
      <c r="E253" s="65"/>
      <c r="F253" s="65"/>
    </row>
    <row r="254" spans="1:6" ht="37.5">
      <c r="A254" s="108" t="s">
        <v>100</v>
      </c>
      <c r="B254" s="92">
        <v>340</v>
      </c>
      <c r="C254" s="93">
        <f>D254+E254+F254</f>
        <v>208100</v>
      </c>
      <c r="D254" s="114">
        <f>D255+D256+D257+D258+D259+D260+D261</f>
        <v>208100</v>
      </c>
      <c r="E254" s="114">
        <f>E255+E256+E257+E258+E259+E260+E261</f>
        <v>0</v>
      </c>
      <c r="F254" s="114">
        <f>F255+F256+F257+F258+F259+F260+F261</f>
        <v>0</v>
      </c>
    </row>
    <row r="255" spans="1:6" ht="37.5">
      <c r="A255" s="98" t="s">
        <v>211</v>
      </c>
      <c r="B255" s="89" t="s">
        <v>212</v>
      </c>
      <c r="C255" s="90">
        <f aca="true" t="shared" si="5" ref="C255:C261">SUM(D255:F255)</f>
        <v>0</v>
      </c>
      <c r="D255" s="65"/>
      <c r="E255" s="65"/>
      <c r="F255" s="65"/>
    </row>
    <row r="256" spans="1:6" ht="37.5">
      <c r="A256" s="98" t="s">
        <v>213</v>
      </c>
      <c r="B256" s="89" t="s">
        <v>214</v>
      </c>
      <c r="C256" s="90">
        <f t="shared" si="5"/>
        <v>0</v>
      </c>
      <c r="D256" s="65"/>
      <c r="E256" s="65"/>
      <c r="F256" s="65"/>
    </row>
    <row r="257" spans="1:6" ht="37.5">
      <c r="A257" s="98" t="s">
        <v>215</v>
      </c>
      <c r="B257" s="89" t="s">
        <v>216</v>
      </c>
      <c r="C257" s="90">
        <f t="shared" si="5"/>
        <v>0</v>
      </c>
      <c r="D257" s="65"/>
      <c r="E257" s="65"/>
      <c r="F257" s="65"/>
    </row>
    <row r="258" spans="1:6" ht="37.5">
      <c r="A258" s="98" t="s">
        <v>217</v>
      </c>
      <c r="B258" s="89" t="s">
        <v>218</v>
      </c>
      <c r="C258" s="90">
        <f t="shared" si="5"/>
        <v>0</v>
      </c>
      <c r="D258" s="65"/>
      <c r="E258" s="65"/>
      <c r="F258" s="65"/>
    </row>
    <row r="259" spans="1:6" ht="37.5">
      <c r="A259" s="98" t="s">
        <v>219</v>
      </c>
      <c r="B259" s="89" t="s">
        <v>220</v>
      </c>
      <c r="C259" s="90">
        <f t="shared" si="5"/>
        <v>0</v>
      </c>
      <c r="D259" s="65"/>
      <c r="E259" s="65"/>
      <c r="F259" s="65"/>
    </row>
    <row r="260" spans="1:6" ht="18.75">
      <c r="A260" s="98" t="s">
        <v>166</v>
      </c>
      <c r="B260" s="89" t="s">
        <v>221</v>
      </c>
      <c r="C260" s="90">
        <f t="shared" si="5"/>
        <v>0</v>
      </c>
      <c r="D260" s="65"/>
      <c r="E260" s="65"/>
      <c r="F260" s="65"/>
    </row>
    <row r="261" spans="1:6" ht="56.25">
      <c r="A261" s="98" t="s">
        <v>222</v>
      </c>
      <c r="B261" s="89" t="s">
        <v>223</v>
      </c>
      <c r="C261" s="90">
        <f t="shared" si="5"/>
        <v>208100</v>
      </c>
      <c r="D261" s="65">
        <v>208100</v>
      </c>
      <c r="E261" s="65"/>
      <c r="F261" s="65"/>
    </row>
    <row r="262" spans="1:6" ht="37.5">
      <c r="A262" s="109" t="s">
        <v>102</v>
      </c>
      <c r="B262" s="49" t="s">
        <v>79</v>
      </c>
      <c r="C262" s="69">
        <f>D262+E262+F262</f>
        <v>94000</v>
      </c>
      <c r="D262" s="115">
        <f>D265+D268+D271+D274+D269</f>
        <v>94000</v>
      </c>
      <c r="E262" s="115">
        <f>E265+E268+E271+E274</f>
        <v>0</v>
      </c>
      <c r="F262" s="115">
        <f>F265+F268+F271+F274</f>
        <v>0</v>
      </c>
    </row>
    <row r="263" spans="1:6" ht="26.25" customHeight="1" hidden="1">
      <c r="A263" s="21"/>
      <c r="B263" s="52"/>
      <c r="C263" s="74"/>
      <c r="D263" s="66"/>
      <c r="E263" s="66"/>
      <c r="F263" s="66"/>
    </row>
    <row r="264" spans="1:6" ht="18.75" hidden="1">
      <c r="A264" s="17"/>
      <c r="B264" s="52"/>
      <c r="C264" s="74"/>
      <c r="D264" s="60"/>
      <c r="E264" s="60"/>
      <c r="F264" s="60"/>
    </row>
    <row r="265" spans="1:6" ht="168.75">
      <c r="A265" s="17" t="s">
        <v>261</v>
      </c>
      <c r="B265" s="51"/>
      <c r="C265" s="74">
        <f>D265+E265+F265</f>
        <v>0</v>
      </c>
      <c r="D265" s="60">
        <f>SUM(D266:D267)</f>
        <v>0</v>
      </c>
      <c r="E265" s="60">
        <f>SUM(E266:E267)</f>
        <v>0</v>
      </c>
      <c r="F265" s="60">
        <f>SUM(F266:F267)</f>
        <v>0</v>
      </c>
    </row>
    <row r="266" spans="1:6" ht="20.25" customHeight="1">
      <c r="A266" s="105"/>
      <c r="B266" s="103"/>
      <c r="C266" s="100">
        <f>D266+E266+F266</f>
        <v>0</v>
      </c>
      <c r="D266" s="101"/>
      <c r="E266" s="101"/>
      <c r="F266" s="101"/>
    </row>
    <row r="267" spans="1:6" ht="18.75" hidden="1">
      <c r="A267" s="17"/>
      <c r="B267" s="52"/>
      <c r="C267" s="74"/>
      <c r="D267" s="60"/>
      <c r="E267" s="60"/>
      <c r="F267" s="60"/>
    </row>
    <row r="268" spans="1:6" ht="75">
      <c r="A268" s="17" t="s">
        <v>283</v>
      </c>
      <c r="B268" s="51">
        <v>226</v>
      </c>
      <c r="C268" s="74">
        <f>D268+E268+F268</f>
        <v>0</v>
      </c>
      <c r="D268" s="60"/>
      <c r="E268" s="60">
        <v>0</v>
      </c>
      <c r="F268" s="60">
        <v>0</v>
      </c>
    </row>
    <row r="269" spans="1:6" ht="18.75">
      <c r="A269" s="17" t="s">
        <v>285</v>
      </c>
      <c r="B269" s="46">
        <v>310</v>
      </c>
      <c r="C269" s="74"/>
      <c r="D269" s="60"/>
      <c r="E269" s="60"/>
      <c r="F269" s="60"/>
    </row>
    <row r="270" spans="1:6" ht="20.25" customHeight="1">
      <c r="A270" s="105"/>
      <c r="B270" s="103"/>
      <c r="C270" s="100">
        <f>D270+E270+F270</f>
        <v>0</v>
      </c>
      <c r="D270" s="101"/>
      <c r="E270" s="101"/>
      <c r="F270" s="101"/>
    </row>
    <row r="271" spans="1:6" ht="300">
      <c r="A271" s="17" t="s">
        <v>260</v>
      </c>
      <c r="B271" s="52"/>
      <c r="C271" s="77">
        <f>D271+E271+F271</f>
        <v>0</v>
      </c>
      <c r="D271" s="78">
        <f>SUM(D272:D273)</f>
        <v>0</v>
      </c>
      <c r="E271" s="78">
        <f>SUM(E272:E273)</f>
        <v>0</v>
      </c>
      <c r="F271" s="78">
        <f>SUM(F272:F273)</f>
        <v>0</v>
      </c>
    </row>
    <row r="272" spans="1:6" ht="18.75">
      <c r="A272" s="102"/>
      <c r="B272" s="103"/>
      <c r="C272" s="104">
        <f>D272+E272+F272</f>
        <v>0</v>
      </c>
      <c r="D272" s="101"/>
      <c r="E272" s="101"/>
      <c r="F272" s="101"/>
    </row>
    <row r="273" spans="1:6" ht="18.75" hidden="1">
      <c r="A273" s="17"/>
      <c r="B273" s="46"/>
      <c r="C273" s="74"/>
      <c r="D273" s="60"/>
      <c r="E273" s="60"/>
      <c r="F273" s="60"/>
    </row>
    <row r="274" spans="1:6" ht="37.5">
      <c r="A274" s="17" t="s">
        <v>262</v>
      </c>
      <c r="B274" s="46"/>
      <c r="C274" s="77">
        <f>D274+E274+F274</f>
        <v>94000</v>
      </c>
      <c r="D274" s="78">
        <v>94000</v>
      </c>
      <c r="E274" s="78">
        <f>SUM(E275:E276)</f>
        <v>0</v>
      </c>
      <c r="F274" s="78">
        <f>SUM(F275:F276)</f>
        <v>0</v>
      </c>
    </row>
    <row r="275" spans="1:6" ht="18.75">
      <c r="A275" s="102"/>
      <c r="B275" s="103"/>
      <c r="C275" s="104">
        <f>D275+E275+F275</f>
        <v>0</v>
      </c>
      <c r="D275" s="101"/>
      <c r="E275" s="101"/>
      <c r="F275" s="101"/>
    </row>
    <row r="276" spans="1:6" ht="18.75" hidden="1">
      <c r="A276" s="17"/>
      <c r="B276" s="46"/>
      <c r="C276" s="74"/>
      <c r="D276" s="60"/>
      <c r="E276" s="60"/>
      <c r="F276" s="60"/>
    </row>
    <row r="277" spans="1:6" ht="18.75" hidden="1">
      <c r="A277" s="17"/>
      <c r="B277" s="46"/>
      <c r="C277" s="74"/>
      <c r="D277" s="60"/>
      <c r="E277" s="60"/>
      <c r="F277" s="60"/>
    </row>
    <row r="278" spans="1:6" ht="37.5">
      <c r="A278" s="109" t="s">
        <v>263</v>
      </c>
      <c r="B278" s="49" t="s">
        <v>79</v>
      </c>
      <c r="C278" s="75">
        <f>D278+E278+F278</f>
        <v>3239800</v>
      </c>
      <c r="D278" s="76">
        <f>D279+D284+D287+D292+D296+D306+D307+D314+D325+D333+D340+D341+D350+D326+D299</f>
        <v>3239800</v>
      </c>
      <c r="E278" s="76">
        <f>E279+E284+E287+E292+E296+E306+E307+E314+E325+E333+E340+E341+E350+E326+E299</f>
        <v>0</v>
      </c>
      <c r="F278" s="76">
        <f>F279+F284+F287+F292+F296+F306+F307+F314+F325+F333+F340+F341+F350+F326+F299</f>
        <v>0</v>
      </c>
    </row>
    <row r="279" spans="1:6" ht="18.75">
      <c r="A279" s="107" t="s">
        <v>86</v>
      </c>
      <c r="B279" s="46">
        <v>211</v>
      </c>
      <c r="C279" s="77">
        <f>D279+E279+F279</f>
        <v>919900</v>
      </c>
      <c r="D279" s="112">
        <f>D280+D281+D282</f>
        <v>919900</v>
      </c>
      <c r="E279" s="112">
        <f>E280+E281+E282</f>
        <v>0</v>
      </c>
      <c r="F279" s="112">
        <f>F280+F281+F282</f>
        <v>0</v>
      </c>
    </row>
    <row r="280" spans="1:6" ht="37.5">
      <c r="A280" s="88" t="s">
        <v>257</v>
      </c>
      <c r="B280" s="89" t="s">
        <v>125</v>
      </c>
      <c r="C280" s="90">
        <v>0</v>
      </c>
      <c r="D280" s="65">
        <v>0</v>
      </c>
      <c r="E280" s="65"/>
      <c r="F280" s="65"/>
    </row>
    <row r="281" spans="1:6" ht="37.5">
      <c r="A281" s="88" t="s">
        <v>258</v>
      </c>
      <c r="B281" s="89" t="s">
        <v>127</v>
      </c>
      <c r="C281" s="90">
        <v>0</v>
      </c>
      <c r="D281" s="65">
        <v>0</v>
      </c>
      <c r="E281" s="65"/>
      <c r="F281" s="65"/>
    </row>
    <row r="282" spans="1:6" ht="56.25">
      <c r="A282" s="88" t="s">
        <v>128</v>
      </c>
      <c r="B282" s="89" t="s">
        <v>129</v>
      </c>
      <c r="C282" s="90">
        <v>0</v>
      </c>
      <c r="D282" s="65">
        <v>919900</v>
      </c>
      <c r="E282" s="65"/>
      <c r="F282" s="65"/>
    </row>
    <row r="283" spans="1:6" ht="18.75">
      <c r="A283" s="91" t="s">
        <v>122</v>
      </c>
      <c r="B283" s="92"/>
      <c r="C283" s="99"/>
      <c r="D283" s="65"/>
      <c r="E283" s="65"/>
      <c r="F283" s="65"/>
    </row>
    <row r="284" spans="1:6" ht="18.75">
      <c r="A284" s="108" t="s">
        <v>87</v>
      </c>
      <c r="B284" s="92">
        <v>212</v>
      </c>
      <c r="C284" s="99">
        <f>D284+E284+F284</f>
        <v>0</v>
      </c>
      <c r="D284" s="114">
        <f>D285+D286</f>
        <v>0</v>
      </c>
      <c r="E284" s="114">
        <f>E285+E286</f>
        <v>0</v>
      </c>
      <c r="F284" s="114">
        <f>F285+F286</f>
        <v>0</v>
      </c>
    </row>
    <row r="285" spans="1:6" ht="18.75">
      <c r="A285" s="94" t="s">
        <v>130</v>
      </c>
      <c r="B285" s="89" t="s">
        <v>131</v>
      </c>
      <c r="C285" s="90">
        <f>SUM(D285:F285)</f>
        <v>0</v>
      </c>
      <c r="D285" s="65"/>
      <c r="E285" s="65"/>
      <c r="F285" s="65"/>
    </row>
    <row r="286" spans="1:6" ht="18.75">
      <c r="A286" s="95" t="s">
        <v>132</v>
      </c>
      <c r="B286" s="89" t="s">
        <v>133</v>
      </c>
      <c r="C286" s="90">
        <f>SUM(D286:F286)</f>
        <v>0</v>
      </c>
      <c r="D286" s="65"/>
      <c r="E286" s="65"/>
      <c r="F286" s="65"/>
    </row>
    <row r="287" spans="1:6" ht="37.5">
      <c r="A287" s="108" t="s">
        <v>88</v>
      </c>
      <c r="B287" s="92">
        <v>213</v>
      </c>
      <c r="C287" s="99">
        <f>D287+E287+F287</f>
        <v>277800</v>
      </c>
      <c r="D287" s="114">
        <f>D288+D289+D290</f>
        <v>277800</v>
      </c>
      <c r="E287" s="114">
        <f>E288+E289+E290</f>
        <v>0</v>
      </c>
      <c r="F287" s="114">
        <f>F288+F289+F290</f>
        <v>0</v>
      </c>
    </row>
    <row r="288" spans="1:6" ht="18.75">
      <c r="A288" s="88" t="s">
        <v>124</v>
      </c>
      <c r="B288" s="89" t="s">
        <v>134</v>
      </c>
      <c r="C288" s="90">
        <v>0</v>
      </c>
      <c r="D288" s="65"/>
      <c r="E288" s="65"/>
      <c r="F288" s="65"/>
    </row>
    <row r="289" spans="1:6" ht="37.5">
      <c r="A289" s="88" t="s">
        <v>126</v>
      </c>
      <c r="B289" s="89" t="s">
        <v>135</v>
      </c>
      <c r="C289" s="90">
        <v>0</v>
      </c>
      <c r="D289" s="65"/>
      <c r="E289" s="65"/>
      <c r="F289" s="65"/>
    </row>
    <row r="290" spans="1:6" ht="56.25">
      <c r="A290" s="88" t="s">
        <v>128</v>
      </c>
      <c r="B290" s="89" t="s">
        <v>136</v>
      </c>
      <c r="C290" s="90">
        <v>0</v>
      </c>
      <c r="D290" s="65">
        <v>277800</v>
      </c>
      <c r="E290" s="65"/>
      <c r="F290" s="65"/>
    </row>
    <row r="291" spans="1:6" ht="18.75">
      <c r="A291" s="17" t="s">
        <v>122</v>
      </c>
      <c r="B291" s="46"/>
      <c r="C291" s="77"/>
      <c r="D291" s="66"/>
      <c r="E291" s="66"/>
      <c r="F291" s="66"/>
    </row>
    <row r="292" spans="1:6" ht="19.5">
      <c r="A292" s="107" t="s">
        <v>90</v>
      </c>
      <c r="B292" s="46">
        <v>221</v>
      </c>
      <c r="C292" s="77">
        <f>D292+E292+F292</f>
        <v>41900</v>
      </c>
      <c r="D292" s="118">
        <f>D293+D294+D295</f>
        <v>41900</v>
      </c>
      <c r="E292" s="118">
        <f>E293+E294+E295</f>
        <v>0</v>
      </c>
      <c r="F292" s="118">
        <f>F293+F294+F295</f>
        <v>0</v>
      </c>
    </row>
    <row r="293" spans="1:6" ht="18.75">
      <c r="A293" s="95" t="s">
        <v>137</v>
      </c>
      <c r="B293" s="89" t="s">
        <v>138</v>
      </c>
      <c r="C293" s="90">
        <f>SUM(D293:F293)</f>
        <v>35900</v>
      </c>
      <c r="D293" s="65">
        <v>35900</v>
      </c>
      <c r="E293" s="65"/>
      <c r="F293" s="65"/>
    </row>
    <row r="294" spans="1:6" ht="18.75">
      <c r="A294" s="95" t="s">
        <v>139</v>
      </c>
      <c r="B294" s="89" t="s">
        <v>140</v>
      </c>
      <c r="C294" s="90">
        <f>SUM(D294:F294)</f>
        <v>0</v>
      </c>
      <c r="D294" s="65"/>
      <c r="E294" s="65"/>
      <c r="F294" s="65"/>
    </row>
    <row r="295" spans="1:6" ht="18.75">
      <c r="A295" s="95" t="s">
        <v>141</v>
      </c>
      <c r="B295" s="89" t="s">
        <v>142</v>
      </c>
      <c r="C295" s="90">
        <f>SUM(D295:F295)</f>
        <v>6000</v>
      </c>
      <c r="D295" s="65">
        <v>6000</v>
      </c>
      <c r="E295" s="65"/>
      <c r="F295" s="65"/>
    </row>
    <row r="296" spans="1:6" ht="19.5">
      <c r="A296" s="107" t="s">
        <v>91</v>
      </c>
      <c r="B296" s="46">
        <v>222</v>
      </c>
      <c r="C296" s="77">
        <f>D296+E296+F296</f>
        <v>0</v>
      </c>
      <c r="D296" s="118">
        <f>D297+D298</f>
        <v>0</v>
      </c>
      <c r="E296" s="118">
        <f>E297+E298</f>
        <v>0</v>
      </c>
      <c r="F296" s="118">
        <f>F297+F298</f>
        <v>0</v>
      </c>
    </row>
    <row r="297" spans="1:6" ht="37.5">
      <c r="A297" s="95" t="s">
        <v>143</v>
      </c>
      <c r="B297" s="89" t="s">
        <v>144</v>
      </c>
      <c r="C297" s="90">
        <f>SUM(D297:F297)</f>
        <v>0</v>
      </c>
      <c r="D297" s="65"/>
      <c r="E297" s="65"/>
      <c r="F297" s="65"/>
    </row>
    <row r="298" spans="1:6" ht="18.75">
      <c r="A298" s="95" t="s">
        <v>145</v>
      </c>
      <c r="B298" s="89" t="s">
        <v>146</v>
      </c>
      <c r="C298" s="90">
        <f>SUM(D298:F298)</f>
        <v>0</v>
      </c>
      <c r="D298" s="65"/>
      <c r="E298" s="65"/>
      <c r="F298" s="65"/>
    </row>
    <row r="299" spans="1:6" ht="19.5">
      <c r="A299" s="107" t="s">
        <v>101</v>
      </c>
      <c r="B299" s="46" t="s">
        <v>114</v>
      </c>
      <c r="C299" s="77">
        <f>D299+E299+F299</f>
        <v>382600</v>
      </c>
      <c r="D299" s="118">
        <f>D300+D301+D302+D303+D304+D305</f>
        <v>382600</v>
      </c>
      <c r="E299" s="118">
        <f>E300+E301+E302+E303+E304+E305</f>
        <v>0</v>
      </c>
      <c r="F299" s="118">
        <f>F300+F301+F302+F303+F304+F305</f>
        <v>0</v>
      </c>
    </row>
    <row r="300" spans="1:6" ht="37.5">
      <c r="A300" s="95" t="s">
        <v>148</v>
      </c>
      <c r="B300" s="89" t="s">
        <v>149</v>
      </c>
      <c r="C300" s="90">
        <f aca="true" t="shared" si="6" ref="C300:C305">SUM(D300:F300)</f>
        <v>0</v>
      </c>
      <c r="D300" s="65"/>
      <c r="E300" s="65"/>
      <c r="F300" s="65"/>
    </row>
    <row r="301" spans="1:6" ht="18.75">
      <c r="A301" s="95" t="s">
        <v>150</v>
      </c>
      <c r="B301" s="89" t="s">
        <v>151</v>
      </c>
      <c r="C301" s="90">
        <f t="shared" si="6"/>
        <v>0</v>
      </c>
      <c r="D301" s="65"/>
      <c r="E301" s="65"/>
      <c r="F301" s="65"/>
    </row>
    <row r="302" spans="1:6" ht="18.75">
      <c r="A302" s="95" t="s">
        <v>152</v>
      </c>
      <c r="B302" s="89" t="s">
        <v>153</v>
      </c>
      <c r="C302" s="90">
        <f t="shared" si="6"/>
        <v>345700</v>
      </c>
      <c r="D302" s="65">
        <v>345700</v>
      </c>
      <c r="E302" s="65"/>
      <c r="F302" s="65"/>
    </row>
    <row r="303" spans="1:6" ht="37.5">
      <c r="A303" s="95" t="s">
        <v>154</v>
      </c>
      <c r="B303" s="89" t="s">
        <v>155</v>
      </c>
      <c r="C303" s="90">
        <f t="shared" si="6"/>
        <v>36900</v>
      </c>
      <c r="D303" s="65">
        <v>36900</v>
      </c>
      <c r="E303" s="65"/>
      <c r="F303" s="65"/>
    </row>
    <row r="304" spans="1:6" ht="18.75">
      <c r="A304" s="95" t="s">
        <v>156</v>
      </c>
      <c r="B304" s="89" t="s">
        <v>157</v>
      </c>
      <c r="C304" s="90">
        <f t="shared" si="6"/>
        <v>0</v>
      </c>
      <c r="D304" s="65"/>
      <c r="E304" s="65"/>
      <c r="F304" s="65"/>
    </row>
    <row r="305" spans="1:6" ht="18.75">
      <c r="A305" s="95" t="s">
        <v>158</v>
      </c>
      <c r="B305" s="89" t="s">
        <v>159</v>
      </c>
      <c r="C305" s="90">
        <f t="shared" si="6"/>
        <v>0</v>
      </c>
      <c r="D305" s="65"/>
      <c r="E305" s="65"/>
      <c r="F305" s="65"/>
    </row>
    <row r="306" spans="1:6" ht="37.5">
      <c r="A306" s="107" t="s">
        <v>92</v>
      </c>
      <c r="B306" s="46">
        <v>224</v>
      </c>
      <c r="C306" s="77">
        <f>D306+E306+F306</f>
        <v>0</v>
      </c>
      <c r="D306" s="118">
        <v>0</v>
      </c>
      <c r="E306" s="118"/>
      <c r="F306" s="118"/>
    </row>
    <row r="307" spans="1:6" ht="37.5">
      <c r="A307" s="107" t="s">
        <v>93</v>
      </c>
      <c r="B307" s="46">
        <v>225</v>
      </c>
      <c r="C307" s="77">
        <f>D307+E307+F307</f>
        <v>92400</v>
      </c>
      <c r="D307" s="118">
        <f>D308+D309+D310+D311+D312+D313</f>
        <v>92400</v>
      </c>
      <c r="E307" s="118">
        <f>E308+E309+E310+E311+E312+E313</f>
        <v>0</v>
      </c>
      <c r="F307" s="118">
        <f>F308+F309+F310+F311+F312+F313</f>
        <v>0</v>
      </c>
    </row>
    <row r="308" spans="1:6" ht="37.5">
      <c r="A308" s="95" t="s">
        <v>160</v>
      </c>
      <c r="B308" s="89" t="s">
        <v>161</v>
      </c>
      <c r="C308" s="90">
        <f aca="true" t="shared" si="7" ref="C308:C313">SUM(D308:F308)</f>
        <v>0</v>
      </c>
      <c r="D308" s="65"/>
      <c r="E308" s="65"/>
      <c r="F308" s="65"/>
    </row>
    <row r="309" spans="1:6" ht="18.75">
      <c r="A309" s="95" t="s">
        <v>297</v>
      </c>
      <c r="B309" s="89" t="s">
        <v>163</v>
      </c>
      <c r="C309" s="90">
        <f t="shared" si="7"/>
        <v>46200</v>
      </c>
      <c r="D309" s="97">
        <v>46200</v>
      </c>
      <c r="E309" s="97"/>
      <c r="F309" s="97"/>
    </row>
    <row r="310" spans="1:6" ht="37.5">
      <c r="A310" s="95" t="s">
        <v>164</v>
      </c>
      <c r="B310" s="89" t="s">
        <v>165</v>
      </c>
      <c r="C310" s="90">
        <f t="shared" si="7"/>
        <v>0</v>
      </c>
      <c r="D310" s="97"/>
      <c r="E310" s="97"/>
      <c r="F310" s="97"/>
    </row>
    <row r="311" spans="1:6" ht="18.75">
      <c r="A311" s="95" t="s">
        <v>166</v>
      </c>
      <c r="B311" s="89" t="s">
        <v>167</v>
      </c>
      <c r="C311" s="90">
        <f t="shared" si="7"/>
        <v>0</v>
      </c>
      <c r="D311" s="97"/>
      <c r="E311" s="97"/>
      <c r="F311" s="97"/>
    </row>
    <row r="312" spans="1:6" ht="37.5">
      <c r="A312" s="95" t="s">
        <v>168</v>
      </c>
      <c r="B312" s="89" t="s">
        <v>169</v>
      </c>
      <c r="C312" s="90">
        <f t="shared" si="7"/>
        <v>0</v>
      </c>
      <c r="D312" s="97"/>
      <c r="E312" s="97"/>
      <c r="F312" s="97"/>
    </row>
    <row r="313" spans="1:6" ht="37.5">
      <c r="A313" s="95" t="s">
        <v>170</v>
      </c>
      <c r="B313" s="89" t="s">
        <v>171</v>
      </c>
      <c r="C313" s="90">
        <f t="shared" si="7"/>
        <v>46200</v>
      </c>
      <c r="D313" s="97">
        <v>46200</v>
      </c>
      <c r="E313" s="97"/>
      <c r="F313" s="97"/>
    </row>
    <row r="314" spans="1:6" ht="19.5">
      <c r="A314" s="107" t="s">
        <v>94</v>
      </c>
      <c r="B314" s="46">
        <v>226</v>
      </c>
      <c r="C314" s="77">
        <f>D314+E314+F314</f>
        <v>467700</v>
      </c>
      <c r="D314" s="118">
        <f>D315+D316+D317+D318+D319+D320+D321+D322+D323+D324</f>
        <v>467700</v>
      </c>
      <c r="E314" s="118">
        <f>E315+E316+E317+E318+E319+E320+E321+E322+E323+E324</f>
        <v>0</v>
      </c>
      <c r="F314" s="118">
        <f>F315+F316+F317+F318+F319+F320+F321+F322+F323+F324</f>
        <v>0</v>
      </c>
    </row>
    <row r="315" spans="1:6" ht="56.25">
      <c r="A315" s="95" t="s">
        <v>172</v>
      </c>
      <c r="B315" s="89" t="s">
        <v>173</v>
      </c>
      <c r="C315" s="90">
        <f aca="true" t="shared" si="8" ref="C315:C324">SUM(D315:F315)</f>
        <v>0</v>
      </c>
      <c r="D315" s="65"/>
      <c r="E315" s="65"/>
      <c r="F315" s="65"/>
    </row>
    <row r="316" spans="1:6" ht="37.5">
      <c r="A316" s="95" t="s">
        <v>174</v>
      </c>
      <c r="B316" s="89" t="s">
        <v>175</v>
      </c>
      <c r="C316" s="90">
        <f t="shared" si="8"/>
        <v>0</v>
      </c>
      <c r="D316" s="65"/>
      <c r="E316" s="65"/>
      <c r="F316" s="65"/>
    </row>
    <row r="317" spans="1:6" ht="37.5">
      <c r="A317" s="95" t="s">
        <v>176</v>
      </c>
      <c r="B317" s="89" t="s">
        <v>177</v>
      </c>
      <c r="C317" s="90">
        <f t="shared" si="8"/>
        <v>0</v>
      </c>
      <c r="D317" s="65"/>
      <c r="E317" s="65"/>
      <c r="F317" s="65"/>
    </row>
    <row r="318" spans="1:6" ht="37.5">
      <c r="A318" s="95" t="s">
        <v>178</v>
      </c>
      <c r="B318" s="89" t="s">
        <v>179</v>
      </c>
      <c r="C318" s="90">
        <f t="shared" si="8"/>
        <v>12900</v>
      </c>
      <c r="D318" s="65">
        <v>12900</v>
      </c>
      <c r="E318" s="65"/>
      <c r="F318" s="65"/>
    </row>
    <row r="319" spans="1:6" ht="37.5">
      <c r="A319" s="95" t="s">
        <v>180</v>
      </c>
      <c r="B319" s="89" t="s">
        <v>181</v>
      </c>
      <c r="C319" s="90">
        <f t="shared" si="8"/>
        <v>403600</v>
      </c>
      <c r="D319" s="65">
        <v>403600</v>
      </c>
      <c r="E319" s="65"/>
      <c r="F319" s="65"/>
    </row>
    <row r="320" spans="1:6" ht="56.25">
      <c r="A320" s="95" t="s">
        <v>182</v>
      </c>
      <c r="B320" s="89" t="s">
        <v>183</v>
      </c>
      <c r="C320" s="90">
        <f t="shared" si="8"/>
        <v>0</v>
      </c>
      <c r="D320" s="65"/>
      <c r="E320" s="65"/>
      <c r="F320" s="65"/>
    </row>
    <row r="321" spans="1:6" ht="18.75">
      <c r="A321" s="95" t="s">
        <v>166</v>
      </c>
      <c r="B321" s="89" t="s">
        <v>184</v>
      </c>
      <c r="C321" s="90">
        <f t="shared" si="8"/>
        <v>0</v>
      </c>
      <c r="D321" s="65"/>
      <c r="E321" s="65"/>
      <c r="F321" s="65"/>
    </row>
    <row r="322" spans="1:6" ht="75">
      <c r="A322" s="95" t="s">
        <v>185</v>
      </c>
      <c r="B322" s="89" t="s">
        <v>186</v>
      </c>
      <c r="C322" s="90">
        <f t="shared" si="8"/>
        <v>0</v>
      </c>
      <c r="D322" s="65"/>
      <c r="E322" s="65"/>
      <c r="F322" s="65"/>
    </row>
    <row r="323" spans="1:6" ht="37.5">
      <c r="A323" s="95" t="s">
        <v>168</v>
      </c>
      <c r="B323" s="89" t="s">
        <v>187</v>
      </c>
      <c r="C323" s="90">
        <f t="shared" si="8"/>
        <v>18000</v>
      </c>
      <c r="D323" s="65">
        <v>18000</v>
      </c>
      <c r="E323" s="65"/>
      <c r="F323" s="65"/>
    </row>
    <row r="324" spans="1:6" ht="18.75">
      <c r="A324" s="95" t="s">
        <v>188</v>
      </c>
      <c r="B324" s="89" t="s">
        <v>189</v>
      </c>
      <c r="C324" s="90">
        <f t="shared" si="8"/>
        <v>33200</v>
      </c>
      <c r="D324" s="65">
        <v>33200</v>
      </c>
      <c r="E324" s="65"/>
      <c r="F324" s="65"/>
    </row>
    <row r="325" spans="1:6" ht="37.5">
      <c r="A325" s="107" t="s">
        <v>96</v>
      </c>
      <c r="B325" s="46">
        <v>262</v>
      </c>
      <c r="C325" s="77">
        <f>D325+E325+F325</f>
        <v>0</v>
      </c>
      <c r="D325" s="112"/>
      <c r="E325" s="112">
        <v>0</v>
      </c>
      <c r="F325" s="112">
        <v>0</v>
      </c>
    </row>
    <row r="326" spans="1:6" ht="19.5">
      <c r="A326" s="110" t="s">
        <v>97</v>
      </c>
      <c r="B326" s="53">
        <v>290</v>
      </c>
      <c r="C326" s="77">
        <f>D326+E326+F326</f>
        <v>50200</v>
      </c>
      <c r="D326" s="119">
        <f>D327+D328+D329+D330+D331+D332</f>
        <v>50200</v>
      </c>
      <c r="E326" s="119">
        <f>E327+E328+E329+E330+E331+E332</f>
        <v>0</v>
      </c>
      <c r="F326" s="119">
        <f>F327+F328+F329+F330+F331+F332</f>
        <v>0</v>
      </c>
    </row>
    <row r="327" spans="1:6" ht="18.75">
      <c r="A327" s="98" t="s">
        <v>190</v>
      </c>
      <c r="B327" s="89" t="s">
        <v>191</v>
      </c>
      <c r="C327" s="90">
        <f aca="true" t="shared" si="9" ref="C327:C332">SUM(D327:F327)</f>
        <v>10000</v>
      </c>
      <c r="D327" s="97">
        <v>10000</v>
      </c>
      <c r="E327" s="97"/>
      <c r="F327" s="97"/>
    </row>
    <row r="328" spans="1:6" ht="18.75">
      <c r="A328" s="98" t="s">
        <v>192</v>
      </c>
      <c r="B328" s="89" t="s">
        <v>193</v>
      </c>
      <c r="C328" s="90">
        <f t="shared" si="9"/>
        <v>30200</v>
      </c>
      <c r="D328" s="97">
        <v>30200</v>
      </c>
      <c r="E328" s="97"/>
      <c r="F328" s="97"/>
    </row>
    <row r="329" spans="1:6" ht="75">
      <c r="A329" s="98" t="s">
        <v>194</v>
      </c>
      <c r="B329" s="89" t="s">
        <v>195</v>
      </c>
      <c r="C329" s="90">
        <f t="shared" si="9"/>
        <v>10000</v>
      </c>
      <c r="D329" s="97">
        <v>10000</v>
      </c>
      <c r="E329" s="97"/>
      <c r="F329" s="97"/>
    </row>
    <row r="330" spans="1:6" ht="18.75">
      <c r="A330" s="98" t="s">
        <v>196</v>
      </c>
      <c r="B330" s="89" t="s">
        <v>197</v>
      </c>
      <c r="C330" s="90">
        <f t="shared" si="9"/>
        <v>0</v>
      </c>
      <c r="D330" s="97"/>
      <c r="E330" s="97"/>
      <c r="F330" s="97"/>
    </row>
    <row r="331" spans="1:6" ht="75">
      <c r="A331" s="98" t="s">
        <v>198</v>
      </c>
      <c r="B331" s="89" t="s">
        <v>267</v>
      </c>
      <c r="C331" s="90">
        <f t="shared" si="9"/>
        <v>0</v>
      </c>
      <c r="D331" s="97"/>
      <c r="E331" s="97"/>
      <c r="F331" s="97"/>
    </row>
    <row r="332" spans="1:6" ht="18.75">
      <c r="A332" s="98" t="s">
        <v>199</v>
      </c>
      <c r="B332" s="89" t="s">
        <v>268</v>
      </c>
      <c r="C332" s="90">
        <f t="shared" si="9"/>
        <v>0</v>
      </c>
      <c r="D332" s="65"/>
      <c r="E332" s="65"/>
      <c r="F332" s="65"/>
    </row>
    <row r="333" spans="1:6" s="113" customFormat="1" ht="37.5">
      <c r="A333" s="107" t="s">
        <v>99</v>
      </c>
      <c r="B333" s="111">
        <v>310</v>
      </c>
      <c r="C333" s="77">
        <f>D333+E333+F333</f>
        <v>0</v>
      </c>
      <c r="D333" s="112">
        <f>D334+D335+D336+D337+D339</f>
        <v>0</v>
      </c>
      <c r="E333" s="112">
        <f>E334+E335+E336+E337+E339</f>
        <v>0</v>
      </c>
      <c r="F333" s="112">
        <f>F334+F335+F336+F337+F339</f>
        <v>0</v>
      </c>
    </row>
    <row r="334" spans="1:6" ht="18.75">
      <c r="A334" s="98" t="s">
        <v>200</v>
      </c>
      <c r="B334" s="89" t="s">
        <v>201</v>
      </c>
      <c r="C334" s="90">
        <v>0</v>
      </c>
      <c r="D334" s="65"/>
      <c r="E334" s="65"/>
      <c r="F334" s="65"/>
    </row>
    <row r="335" spans="1:6" ht="37.5">
      <c r="A335" s="98" t="s">
        <v>202</v>
      </c>
      <c r="B335" s="89" t="s">
        <v>203</v>
      </c>
      <c r="C335" s="90">
        <v>0</v>
      </c>
      <c r="D335" s="65"/>
      <c r="E335" s="65"/>
      <c r="F335" s="65"/>
    </row>
    <row r="336" spans="1:6" ht="18.75">
      <c r="A336" s="98" t="s">
        <v>204</v>
      </c>
      <c r="B336" s="89" t="s">
        <v>205</v>
      </c>
      <c r="C336" s="90">
        <v>0</v>
      </c>
      <c r="D336" s="65"/>
      <c r="E336" s="65"/>
      <c r="F336" s="65"/>
    </row>
    <row r="337" spans="1:6" ht="18.75">
      <c r="A337" s="98" t="s">
        <v>206</v>
      </c>
      <c r="B337" s="89" t="s">
        <v>207</v>
      </c>
      <c r="C337" s="90">
        <v>0</v>
      </c>
      <c r="D337" s="65"/>
      <c r="E337" s="65"/>
      <c r="F337" s="65"/>
    </row>
    <row r="338" spans="1:6" ht="18.75">
      <c r="A338" s="98" t="s">
        <v>166</v>
      </c>
      <c r="B338" s="89" t="s">
        <v>208</v>
      </c>
      <c r="C338" s="90">
        <v>0</v>
      </c>
      <c r="D338" s="65"/>
      <c r="E338" s="65"/>
      <c r="F338" s="65"/>
    </row>
    <row r="339" spans="1:6" ht="56.25">
      <c r="A339" s="98" t="s">
        <v>209</v>
      </c>
      <c r="B339" s="89" t="s">
        <v>210</v>
      </c>
      <c r="C339" s="90">
        <v>0</v>
      </c>
      <c r="D339" s="65"/>
      <c r="E339" s="65"/>
      <c r="F339" s="65"/>
    </row>
    <row r="340" spans="1:6" s="113" customFormat="1" ht="37.5">
      <c r="A340" s="107" t="s">
        <v>118</v>
      </c>
      <c r="B340" s="111">
        <v>320</v>
      </c>
      <c r="C340" s="77">
        <f>D340+E340+F340</f>
        <v>0</v>
      </c>
      <c r="D340" s="112">
        <v>0</v>
      </c>
      <c r="E340" s="112">
        <v>0</v>
      </c>
      <c r="F340" s="112">
        <v>0</v>
      </c>
    </row>
    <row r="341" spans="1:6" s="113" customFormat="1" ht="37.5">
      <c r="A341" s="107" t="s">
        <v>100</v>
      </c>
      <c r="B341" s="111">
        <v>340</v>
      </c>
      <c r="C341" s="77">
        <f>D341+E341+F341</f>
        <v>1007300</v>
      </c>
      <c r="D341" s="112">
        <f>D342+D343+D344+D345+D346+D348</f>
        <v>1007300</v>
      </c>
      <c r="E341" s="112">
        <f>E342+E343+E344+E345+E346+E347+E348</f>
        <v>0</v>
      </c>
      <c r="F341" s="112">
        <f>F342+F343+F344+F345+F346+F347+F348</f>
        <v>0</v>
      </c>
    </row>
    <row r="342" spans="1:6" ht="37.5">
      <c r="A342" s="98" t="s">
        <v>298</v>
      </c>
      <c r="B342" s="89" t="s">
        <v>212</v>
      </c>
      <c r="C342" s="90">
        <f aca="true" t="shared" si="10" ref="C342:C348">SUM(D342:F342)</f>
        <v>1000</v>
      </c>
      <c r="D342" s="65">
        <v>1000</v>
      </c>
      <c r="E342" s="65"/>
      <c r="F342" s="65"/>
    </row>
    <row r="343" spans="1:6" ht="37.5">
      <c r="A343" s="98" t="s">
        <v>213</v>
      </c>
      <c r="B343" s="89" t="s">
        <v>214</v>
      </c>
      <c r="C343" s="90">
        <f t="shared" si="10"/>
        <v>72600</v>
      </c>
      <c r="D343" s="65">
        <v>72600</v>
      </c>
      <c r="E343" s="65"/>
      <c r="F343" s="65"/>
    </row>
    <row r="344" spans="1:6" ht="37.5">
      <c r="A344" s="98" t="s">
        <v>299</v>
      </c>
      <c r="B344" s="89" t="s">
        <v>216</v>
      </c>
      <c r="C344" s="90">
        <f t="shared" si="10"/>
        <v>4500</v>
      </c>
      <c r="D344" s="65">
        <v>4500</v>
      </c>
      <c r="E344" s="65"/>
      <c r="F344" s="65"/>
    </row>
    <row r="345" spans="1:6" ht="37.5">
      <c r="A345" s="98" t="s">
        <v>217</v>
      </c>
      <c r="B345" s="89" t="s">
        <v>218</v>
      </c>
      <c r="C345" s="90">
        <f t="shared" si="10"/>
        <v>128300</v>
      </c>
      <c r="D345" s="65">
        <v>128300</v>
      </c>
      <c r="E345" s="65"/>
      <c r="F345" s="65"/>
    </row>
    <row r="346" spans="1:6" ht="37.5">
      <c r="A346" s="98" t="s">
        <v>219</v>
      </c>
      <c r="B346" s="89" t="s">
        <v>220</v>
      </c>
      <c r="C346" s="90">
        <f t="shared" si="10"/>
        <v>800900</v>
      </c>
      <c r="D346" s="65">
        <v>800900</v>
      </c>
      <c r="E346" s="65"/>
      <c r="F346" s="65"/>
    </row>
    <row r="347" spans="1:6" ht="18.75">
      <c r="A347" s="98" t="s">
        <v>166</v>
      </c>
      <c r="B347" s="89" t="s">
        <v>221</v>
      </c>
      <c r="C347" s="90">
        <f t="shared" si="10"/>
        <v>0</v>
      </c>
      <c r="D347" s="65"/>
      <c r="E347" s="65"/>
      <c r="F347" s="65"/>
    </row>
    <row r="348" spans="1:6" ht="56.25">
      <c r="A348" s="98" t="s">
        <v>222</v>
      </c>
      <c r="B348" s="89" t="s">
        <v>223</v>
      </c>
      <c r="C348" s="90">
        <f t="shared" si="10"/>
        <v>0</v>
      </c>
      <c r="D348" s="65"/>
      <c r="E348" s="65"/>
      <c r="F348" s="65"/>
    </row>
    <row r="349" spans="1:6" ht="18.75">
      <c r="A349" s="17" t="s">
        <v>103</v>
      </c>
      <c r="B349" s="46" t="s">
        <v>79</v>
      </c>
      <c r="C349" s="44" t="s">
        <v>79</v>
      </c>
      <c r="D349" s="41" t="s">
        <v>79</v>
      </c>
      <c r="E349" s="41" t="s">
        <v>79</v>
      </c>
      <c r="F349" s="41" t="s">
        <v>79</v>
      </c>
    </row>
    <row r="350" spans="1:6" ht="37.5">
      <c r="A350" s="17" t="s">
        <v>104</v>
      </c>
      <c r="B350" s="46" t="s">
        <v>79</v>
      </c>
      <c r="C350" s="77">
        <f>D350+E350+F350</f>
        <v>0</v>
      </c>
      <c r="D350" s="78">
        <v>0</v>
      </c>
      <c r="E350" s="78">
        <v>0</v>
      </c>
      <c r="F350" s="78">
        <v>0</v>
      </c>
    </row>
    <row r="351" spans="1:6" ht="18.75">
      <c r="A351" s="26" t="s">
        <v>105</v>
      </c>
      <c r="B351" s="45" t="s">
        <v>79</v>
      </c>
      <c r="C351" s="79">
        <f>D351+E351+F351</f>
        <v>12694600</v>
      </c>
      <c r="D351" s="80">
        <f>D352+D354+D355+D357+D358+D360+D361+D362+D363+D364+D365+D366+D367+D359</f>
        <v>12694600</v>
      </c>
      <c r="E351" s="80">
        <f>E352+E354+E355+E357+E358+E360+E361+E362+E363+E364+E365+E367+E359</f>
        <v>0</v>
      </c>
      <c r="F351" s="80">
        <f>F352+F354+F355+F357+F358+F360+F361+F362+F363+F364+F365+F367+F359</f>
        <v>0</v>
      </c>
    </row>
    <row r="352" spans="1:6" ht="18.75">
      <c r="A352" s="25" t="s">
        <v>86</v>
      </c>
      <c r="B352" s="48">
        <v>211</v>
      </c>
      <c r="C352" s="81">
        <f>D352+E352+F352</f>
        <v>7817800</v>
      </c>
      <c r="D352" s="82">
        <f>D189+D279</f>
        <v>7817800</v>
      </c>
      <c r="E352" s="82">
        <f>E189+E279</f>
        <v>0</v>
      </c>
      <c r="F352" s="82">
        <f>F189+F279</f>
        <v>0</v>
      </c>
    </row>
    <row r="353" spans="1:6" ht="18.75">
      <c r="A353" s="25" t="s">
        <v>122</v>
      </c>
      <c r="B353" s="48"/>
      <c r="C353" s="81"/>
      <c r="D353" s="82"/>
      <c r="E353" s="82"/>
      <c r="F353" s="82"/>
    </row>
    <row r="354" spans="1:6" ht="18.75">
      <c r="A354" s="25" t="s">
        <v>87</v>
      </c>
      <c r="B354" s="48">
        <v>212</v>
      </c>
      <c r="C354" s="81">
        <f>D354+E354+F354</f>
        <v>0</v>
      </c>
      <c r="D354" s="82">
        <f>D194+D284</f>
        <v>0</v>
      </c>
      <c r="E354" s="82">
        <f>E194+E284</f>
        <v>0</v>
      </c>
      <c r="F354" s="82">
        <f>F194+F284</f>
        <v>0</v>
      </c>
    </row>
    <row r="355" spans="1:6" ht="37.5">
      <c r="A355" s="25" t="s">
        <v>88</v>
      </c>
      <c r="B355" s="48">
        <v>213</v>
      </c>
      <c r="C355" s="81">
        <f>D355+E355+F355</f>
        <v>2361000</v>
      </c>
      <c r="D355" s="82">
        <f>D197+D287</f>
        <v>2361000</v>
      </c>
      <c r="E355" s="82">
        <f>E197+E287</f>
        <v>0</v>
      </c>
      <c r="F355" s="82">
        <f>F197+F287</f>
        <v>0</v>
      </c>
    </row>
    <row r="356" spans="1:6" ht="18.75">
      <c r="A356" s="25" t="s">
        <v>122</v>
      </c>
      <c r="B356" s="48"/>
      <c r="C356" s="81"/>
      <c r="D356" s="82"/>
      <c r="E356" s="82"/>
      <c r="F356" s="82"/>
    </row>
    <row r="357" spans="1:6" ht="18.75">
      <c r="A357" s="25" t="s">
        <v>90</v>
      </c>
      <c r="B357" s="48">
        <v>221</v>
      </c>
      <c r="C357" s="81">
        <f aca="true" t="shared" si="11" ref="C357:C367">D357+E357+F357</f>
        <v>88600</v>
      </c>
      <c r="D357" s="82">
        <f>D203+D292</f>
        <v>88600</v>
      </c>
      <c r="E357" s="82">
        <f>E203+E292</f>
        <v>0</v>
      </c>
      <c r="F357" s="82">
        <f>F203+F292</f>
        <v>0</v>
      </c>
    </row>
    <row r="358" spans="1:6" ht="18.75">
      <c r="A358" s="25" t="s">
        <v>91</v>
      </c>
      <c r="B358" s="48">
        <v>222</v>
      </c>
      <c r="C358" s="81">
        <f t="shared" si="11"/>
        <v>0</v>
      </c>
      <c r="D358" s="82">
        <f>D207+D296</f>
        <v>0</v>
      </c>
      <c r="E358" s="82">
        <f>E207+E296</f>
        <v>0</v>
      </c>
      <c r="F358" s="82">
        <f>F207+F296</f>
        <v>0</v>
      </c>
    </row>
    <row r="359" spans="1:6" ht="18.75">
      <c r="A359" s="25" t="s">
        <v>101</v>
      </c>
      <c r="B359" s="48" t="s">
        <v>114</v>
      </c>
      <c r="C359" s="81">
        <f t="shared" si="11"/>
        <v>382600</v>
      </c>
      <c r="D359" s="82">
        <f>D210+D299</f>
        <v>382600</v>
      </c>
      <c r="E359" s="82">
        <f>E210+E299</f>
        <v>0</v>
      </c>
      <c r="F359" s="82">
        <f>F210+F299</f>
        <v>0</v>
      </c>
    </row>
    <row r="360" spans="1:6" ht="37.5">
      <c r="A360" s="25" t="s">
        <v>92</v>
      </c>
      <c r="B360" s="48">
        <v>224</v>
      </c>
      <c r="C360" s="81">
        <f t="shared" si="11"/>
        <v>0</v>
      </c>
      <c r="D360" s="82">
        <f aca="true" t="shared" si="12" ref="D360:F361">D217+D306</f>
        <v>0</v>
      </c>
      <c r="E360" s="82">
        <f t="shared" si="12"/>
        <v>0</v>
      </c>
      <c r="F360" s="82">
        <f t="shared" si="12"/>
        <v>0</v>
      </c>
    </row>
    <row r="361" spans="1:6" ht="37.5">
      <c r="A361" s="25" t="s">
        <v>93</v>
      </c>
      <c r="B361" s="48">
        <v>225</v>
      </c>
      <c r="C361" s="81">
        <f t="shared" si="11"/>
        <v>92400</v>
      </c>
      <c r="D361" s="82">
        <f t="shared" si="12"/>
        <v>92400</v>
      </c>
      <c r="E361" s="82">
        <f t="shared" si="12"/>
        <v>0</v>
      </c>
      <c r="F361" s="82">
        <f t="shared" si="12"/>
        <v>0</v>
      </c>
    </row>
    <row r="362" spans="1:6" ht="18.75">
      <c r="A362" s="25" t="s">
        <v>94</v>
      </c>
      <c r="B362" s="48">
        <v>226</v>
      </c>
      <c r="C362" s="81">
        <f t="shared" si="11"/>
        <v>507700</v>
      </c>
      <c r="D362" s="82">
        <f>D225+D314+D268</f>
        <v>507700</v>
      </c>
      <c r="E362" s="82">
        <f>E225+E314</f>
        <v>0</v>
      </c>
      <c r="F362" s="82">
        <f>F225+F314</f>
        <v>0</v>
      </c>
    </row>
    <row r="363" spans="1:6" ht="37.5">
      <c r="A363" s="25" t="s">
        <v>96</v>
      </c>
      <c r="B363" s="48">
        <v>262</v>
      </c>
      <c r="C363" s="81">
        <f t="shared" si="11"/>
        <v>0</v>
      </c>
      <c r="D363" s="82">
        <f aca="true" t="shared" si="13" ref="D363:F364">D237+D325</f>
        <v>0</v>
      </c>
      <c r="E363" s="82">
        <f t="shared" si="13"/>
        <v>0</v>
      </c>
      <c r="F363" s="82">
        <f t="shared" si="13"/>
        <v>0</v>
      </c>
    </row>
    <row r="364" spans="1:6" ht="18.75">
      <c r="A364" s="25" t="s">
        <v>97</v>
      </c>
      <c r="B364" s="48">
        <v>290</v>
      </c>
      <c r="C364" s="81">
        <f t="shared" si="11"/>
        <v>50200</v>
      </c>
      <c r="D364" s="82">
        <f t="shared" si="13"/>
        <v>50200</v>
      </c>
      <c r="E364" s="82">
        <f t="shared" si="13"/>
        <v>0</v>
      </c>
      <c r="F364" s="82">
        <f t="shared" si="13"/>
        <v>0</v>
      </c>
    </row>
    <row r="365" spans="1:7" ht="37.5">
      <c r="A365" s="25" t="s">
        <v>99</v>
      </c>
      <c r="B365" s="48">
        <v>310</v>
      </c>
      <c r="C365" s="81">
        <f t="shared" si="11"/>
        <v>84900</v>
      </c>
      <c r="D365" s="82">
        <f>D246+D333+D269</f>
        <v>84900</v>
      </c>
      <c r="E365" s="82">
        <f>E246+E333</f>
        <v>0</v>
      </c>
      <c r="F365" s="82">
        <f>F246+F333</f>
        <v>0</v>
      </c>
      <c r="G365" s="39">
        <f>SUMIF($B$184:$B$350,$B$365,G184:G350)</f>
        <v>0</v>
      </c>
    </row>
    <row r="366" spans="1:7" ht="37.5">
      <c r="A366" s="25" t="s">
        <v>118</v>
      </c>
      <c r="B366" s="48">
        <v>320</v>
      </c>
      <c r="C366" s="81">
        <f t="shared" si="11"/>
        <v>0</v>
      </c>
      <c r="D366" s="82">
        <f>D340</f>
        <v>0</v>
      </c>
      <c r="E366" s="82">
        <f>E340</f>
        <v>0</v>
      </c>
      <c r="F366" s="82">
        <f>F340</f>
        <v>0</v>
      </c>
      <c r="G366" s="54"/>
    </row>
    <row r="367" spans="1:6" ht="37.5">
      <c r="A367" s="25" t="s">
        <v>100</v>
      </c>
      <c r="B367" s="48">
        <v>340</v>
      </c>
      <c r="C367" s="81">
        <f t="shared" si="11"/>
        <v>1309400</v>
      </c>
      <c r="D367" s="82">
        <f>D254+D341+D262</f>
        <v>1309400</v>
      </c>
      <c r="E367" s="82">
        <f>E254+E341</f>
        <v>0</v>
      </c>
      <c r="F367" s="82">
        <f>F254+F341</f>
        <v>0</v>
      </c>
    </row>
    <row r="368" spans="1:6" ht="15">
      <c r="A368" s="5"/>
      <c r="B368" s="5"/>
      <c r="C368" s="5"/>
      <c r="D368" s="5"/>
      <c r="E368" s="5"/>
      <c r="F368" s="5"/>
    </row>
    <row r="369" spans="1:6" ht="15">
      <c r="A369" s="5"/>
      <c r="B369" s="5"/>
      <c r="C369" s="5"/>
      <c r="D369" s="5"/>
      <c r="E369" s="5"/>
      <c r="F369" s="5"/>
    </row>
    <row r="370" spans="1:6" ht="18.75">
      <c r="A370" s="27" t="s">
        <v>273</v>
      </c>
      <c r="B370" s="7"/>
      <c r="C370" s="7"/>
      <c r="D370" s="7"/>
      <c r="E370" s="7"/>
      <c r="F370" s="7"/>
    </row>
    <row r="371" spans="1:6" ht="23.25" customHeight="1">
      <c r="A371" s="27" t="s">
        <v>274</v>
      </c>
      <c r="B371" s="8"/>
      <c r="C371" s="8"/>
      <c r="D371" s="8"/>
      <c r="E371" s="7"/>
      <c r="F371" s="7"/>
    </row>
    <row r="372" spans="1:6" ht="18.75">
      <c r="A372" s="27" t="s">
        <v>106</v>
      </c>
      <c r="B372" s="12"/>
      <c r="C372" s="9"/>
      <c r="D372" s="9"/>
      <c r="E372" s="147" t="s">
        <v>300</v>
      </c>
      <c r="F372" s="147"/>
    </row>
    <row r="373" spans="1:6" ht="18.75">
      <c r="A373" s="27"/>
      <c r="B373" s="28"/>
      <c r="C373" s="29"/>
      <c r="D373" s="30" t="s">
        <v>107</v>
      </c>
      <c r="E373" s="146" t="s">
        <v>108</v>
      </c>
      <c r="F373" s="146"/>
    </row>
    <row r="374" spans="1:6" ht="18.75">
      <c r="A374" s="27"/>
      <c r="B374" s="7"/>
      <c r="C374" s="7"/>
      <c r="D374" s="7"/>
      <c r="E374" s="7"/>
      <c r="F374" s="7"/>
    </row>
    <row r="375" spans="1:6" ht="18.75">
      <c r="A375" s="27" t="s">
        <v>109</v>
      </c>
      <c r="B375" s="7"/>
      <c r="C375" s="7"/>
      <c r="D375" s="7"/>
      <c r="E375" s="7"/>
      <c r="F375" s="7"/>
    </row>
    <row r="376" spans="1:6" ht="26.25" customHeight="1">
      <c r="A376" s="27" t="s">
        <v>274</v>
      </c>
      <c r="B376" s="7"/>
      <c r="C376" s="7"/>
      <c r="D376" s="7"/>
      <c r="E376" s="7"/>
      <c r="F376" s="7"/>
    </row>
    <row r="377" spans="1:6" ht="18.75">
      <c r="A377" s="27" t="s">
        <v>110</v>
      </c>
      <c r="B377" s="12"/>
      <c r="C377" s="9"/>
      <c r="D377" s="9"/>
      <c r="E377" s="147" t="s">
        <v>301</v>
      </c>
      <c r="F377" s="147"/>
    </row>
    <row r="378" spans="1:6" ht="18.75">
      <c r="A378" s="27"/>
      <c r="B378" s="28"/>
      <c r="C378" s="29"/>
      <c r="D378" s="30" t="s">
        <v>107</v>
      </c>
      <c r="E378" s="146" t="s">
        <v>108</v>
      </c>
      <c r="F378" s="146"/>
    </row>
    <row r="379" spans="1:6" ht="18.75">
      <c r="A379" s="27"/>
      <c r="B379" s="7"/>
      <c r="C379" s="7"/>
      <c r="D379" s="7"/>
      <c r="E379" s="7"/>
      <c r="F379" s="7"/>
    </row>
    <row r="380" spans="1:6" ht="18.75">
      <c r="A380" s="27" t="s">
        <v>111</v>
      </c>
      <c r="B380" s="12"/>
      <c r="C380" s="9"/>
      <c r="D380" s="9"/>
      <c r="E380" s="147" t="s">
        <v>301</v>
      </c>
      <c r="F380" s="147"/>
    </row>
    <row r="381" spans="1:6" ht="21.75" customHeight="1">
      <c r="A381" s="32" t="s">
        <v>275</v>
      </c>
      <c r="B381" s="28"/>
      <c r="C381" s="29"/>
      <c r="D381" s="30" t="s">
        <v>107</v>
      </c>
      <c r="E381" s="146" t="s">
        <v>108</v>
      </c>
      <c r="F381" s="146"/>
    </row>
    <row r="382" spans="1:6" ht="18.75">
      <c r="A382" s="27"/>
      <c r="B382" s="7"/>
      <c r="C382" s="7"/>
      <c r="D382" s="7"/>
      <c r="E382" s="7"/>
      <c r="F382" s="7"/>
    </row>
    <row r="383" spans="1:6" ht="18.75">
      <c r="A383" s="31" t="s">
        <v>294</v>
      </c>
      <c r="B383" s="7"/>
      <c r="C383" s="7"/>
      <c r="D383" s="7"/>
      <c r="E383" s="7"/>
      <c r="F383" s="7"/>
    </row>
  </sheetData>
  <sheetProtection/>
  <mergeCells count="160">
    <mergeCell ref="A7:C7"/>
    <mergeCell ref="E3:F3"/>
    <mergeCell ref="A5:C5"/>
    <mergeCell ref="A11:F11"/>
    <mergeCell ref="E7:F7"/>
    <mergeCell ref="A26:F26"/>
    <mergeCell ref="A19:D19"/>
    <mergeCell ref="A9:C9"/>
    <mergeCell ref="A12:F12"/>
    <mergeCell ref="A16:D16"/>
    <mergeCell ref="A17:D17"/>
    <mergeCell ref="A18:D18"/>
    <mergeCell ref="A59:F59"/>
    <mergeCell ref="A1:C1"/>
    <mergeCell ref="A13:D13"/>
    <mergeCell ref="D1:F1"/>
    <mergeCell ref="E6:F6"/>
    <mergeCell ref="E9:F9"/>
    <mergeCell ref="A2:C2"/>
    <mergeCell ref="A3:C3"/>
    <mergeCell ref="E4:F4"/>
    <mergeCell ref="A42:F42"/>
    <mergeCell ref="A79:F79"/>
    <mergeCell ref="A34:F37"/>
    <mergeCell ref="A23:D23"/>
    <mergeCell ref="A33:D33"/>
    <mergeCell ref="A28:F31"/>
    <mergeCell ref="A39:F39"/>
    <mergeCell ref="A57:F57"/>
    <mergeCell ref="A43:D43"/>
    <mergeCell ref="A50:F50"/>
    <mergeCell ref="A32:F32"/>
    <mergeCell ref="A46:F46"/>
    <mergeCell ref="A4:C4"/>
    <mergeCell ref="A8:C8"/>
    <mergeCell ref="A6:C6"/>
    <mergeCell ref="A44:F44"/>
    <mergeCell ref="A21:D21"/>
    <mergeCell ref="A14:D14"/>
    <mergeCell ref="A20:D20"/>
    <mergeCell ref="A22:D22"/>
    <mergeCell ref="A15:D15"/>
    <mergeCell ref="A77:F77"/>
    <mergeCell ref="A60:F60"/>
    <mergeCell ref="A61:F61"/>
    <mergeCell ref="A62:F62"/>
    <mergeCell ref="A63:F63"/>
    <mergeCell ref="A64:F64"/>
    <mergeCell ref="A75:F75"/>
    <mergeCell ref="A76:F76"/>
    <mergeCell ref="A107:E107"/>
    <mergeCell ref="A81:E81"/>
    <mergeCell ref="A82:E82"/>
    <mergeCell ref="A83:E83"/>
    <mergeCell ref="A84:E84"/>
    <mergeCell ref="A89:E89"/>
    <mergeCell ref="A102:E102"/>
    <mergeCell ref="A93:E93"/>
    <mergeCell ref="A94:E94"/>
    <mergeCell ref="A95:E95"/>
    <mergeCell ref="B180:C180"/>
    <mergeCell ref="A117:E117"/>
    <mergeCell ref="B174:C174"/>
    <mergeCell ref="B167:C167"/>
    <mergeCell ref="D159:F159"/>
    <mergeCell ref="B157:C159"/>
    <mergeCell ref="A152:E152"/>
    <mergeCell ref="A141:E141"/>
    <mergeCell ref="B164:C164"/>
    <mergeCell ref="B160:C160"/>
    <mergeCell ref="B166:C166"/>
    <mergeCell ref="A155:F155"/>
    <mergeCell ref="B162:C162"/>
    <mergeCell ref="B163:C163"/>
    <mergeCell ref="A153:E153"/>
    <mergeCell ref="A157:A159"/>
    <mergeCell ref="B161:C161"/>
    <mergeCell ref="B165:C165"/>
    <mergeCell ref="A142:E142"/>
    <mergeCell ref="A146:E146"/>
    <mergeCell ref="A149:E149"/>
    <mergeCell ref="A145:E145"/>
    <mergeCell ref="A147:E147"/>
    <mergeCell ref="A143:E143"/>
    <mergeCell ref="A144:E144"/>
    <mergeCell ref="A148:E148"/>
    <mergeCell ref="A151:E151"/>
    <mergeCell ref="A150:E150"/>
    <mergeCell ref="A133:E133"/>
    <mergeCell ref="A134:E134"/>
    <mergeCell ref="A135:E135"/>
    <mergeCell ref="A140:E140"/>
    <mergeCell ref="A138:E138"/>
    <mergeCell ref="A139:E139"/>
    <mergeCell ref="A136:E136"/>
    <mergeCell ref="A137:E137"/>
    <mergeCell ref="A181:A183"/>
    <mergeCell ref="B181:B183"/>
    <mergeCell ref="E381:F381"/>
    <mergeCell ref="E372:F372"/>
    <mergeCell ref="E377:F377"/>
    <mergeCell ref="E380:F380"/>
    <mergeCell ref="E378:F378"/>
    <mergeCell ref="E373:F373"/>
    <mergeCell ref="D183:F183"/>
    <mergeCell ref="C181:C183"/>
    <mergeCell ref="A124:E124"/>
    <mergeCell ref="A87:E87"/>
    <mergeCell ref="A88:E88"/>
    <mergeCell ref="A97:E97"/>
    <mergeCell ref="A98:E98"/>
    <mergeCell ref="A115:E115"/>
    <mergeCell ref="A113:E113"/>
    <mergeCell ref="A103:E103"/>
    <mergeCell ref="A108:E108"/>
    <mergeCell ref="A109:E109"/>
    <mergeCell ref="A123:E123"/>
    <mergeCell ref="A110:E110"/>
    <mergeCell ref="A120:E120"/>
    <mergeCell ref="A119:E119"/>
    <mergeCell ref="A118:E118"/>
    <mergeCell ref="A114:E114"/>
    <mergeCell ref="A116:E116"/>
    <mergeCell ref="A111:E111"/>
    <mergeCell ref="A112:E112"/>
    <mergeCell ref="A105:E105"/>
    <mergeCell ref="A106:E106"/>
    <mergeCell ref="A90:E90"/>
    <mergeCell ref="A91:E91"/>
    <mergeCell ref="A92:E92"/>
    <mergeCell ref="A104:E104"/>
    <mergeCell ref="A96:E96"/>
    <mergeCell ref="A101:E101"/>
    <mergeCell ref="A99:E99"/>
    <mergeCell ref="A100:E100"/>
    <mergeCell ref="A126:E126"/>
    <mergeCell ref="A131:E131"/>
    <mergeCell ref="A132:E132"/>
    <mergeCell ref="A127:E127"/>
    <mergeCell ref="A128:E128"/>
    <mergeCell ref="A129:E129"/>
    <mergeCell ref="A130:E130"/>
    <mergeCell ref="B178:C178"/>
    <mergeCell ref="B168:C168"/>
    <mergeCell ref="B169:C169"/>
    <mergeCell ref="B171:C171"/>
    <mergeCell ref="B172:C172"/>
    <mergeCell ref="B176:C176"/>
    <mergeCell ref="B177:C177"/>
    <mergeCell ref="B170:C170"/>
    <mergeCell ref="A51:F51"/>
    <mergeCell ref="A125:E125"/>
    <mergeCell ref="A55:F55"/>
    <mergeCell ref="A56:F56"/>
    <mergeCell ref="A52:F52"/>
    <mergeCell ref="A54:F54"/>
    <mergeCell ref="A85:E85"/>
    <mergeCell ref="A86:E86"/>
    <mergeCell ref="A121:E121"/>
    <mergeCell ref="A122:E122"/>
  </mergeCells>
  <printOptions/>
  <pageMargins left="0.35" right="0.25" top="0.54" bottom="0.48" header="0.5118110236220472" footer="0.5118110236220472"/>
  <pageSetup fitToHeight="10" horizontalDpi="600" verticalDpi="600" orientation="portrait" paperSize="9" scale="53" r:id="rId1"/>
  <rowBreaks count="8" manualBreakCount="8">
    <brk id="62" max="255" man="1"/>
    <brk id="124" max="255" man="1"/>
    <brk id="170" max="255" man="1"/>
    <brk id="191" max="255" man="1"/>
    <brk id="241" max="5" man="1"/>
    <brk id="269" max="255" man="1"/>
    <brk id="306" max="255" man="1"/>
    <brk id="3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83"/>
  <sheetViews>
    <sheetView zoomScalePageLayoutView="0" workbookViewId="0" topLeftCell="A78">
      <selection activeCell="E322" sqref="E322"/>
    </sheetView>
  </sheetViews>
  <sheetFormatPr defaultColWidth="9.00390625" defaultRowHeight="12.75"/>
  <cols>
    <col min="1" max="1" width="43.625" style="11" customWidth="1"/>
    <col min="2" max="2" width="11.00390625" style="11" customWidth="1"/>
    <col min="3" max="3" width="17.375" style="11" customWidth="1"/>
    <col min="4" max="4" width="20.75390625" style="11" customWidth="1"/>
    <col min="5" max="5" width="20.875" style="11" customWidth="1"/>
    <col min="6" max="6" width="25.125" style="11" customWidth="1"/>
    <col min="7" max="7" width="9.125" style="11" hidden="1" customWidth="1"/>
    <col min="8" max="8" width="19.625" style="11" customWidth="1"/>
    <col min="9" max="16384" width="9.125" style="11" customWidth="1"/>
  </cols>
  <sheetData>
    <row r="1" spans="1:6" ht="23.25">
      <c r="A1" s="172"/>
      <c r="B1" s="172"/>
      <c r="C1" s="172"/>
      <c r="D1" s="183" t="s">
        <v>1</v>
      </c>
      <c r="E1" s="183"/>
      <c r="F1" s="183"/>
    </row>
    <row r="2" spans="1:6" ht="15.75">
      <c r="A2" s="172"/>
      <c r="B2" s="172"/>
      <c r="C2" s="172"/>
      <c r="D2" s="1"/>
      <c r="E2" s="1"/>
      <c r="F2" s="1"/>
    </row>
    <row r="3" spans="1:6" ht="47.25" customHeight="1">
      <c r="A3" s="172"/>
      <c r="B3" s="172"/>
      <c r="C3" s="172"/>
      <c r="D3" s="1"/>
      <c r="E3" s="187" t="s">
        <v>265</v>
      </c>
      <c r="F3" s="187"/>
    </row>
    <row r="4" spans="1:6" ht="15.75" customHeight="1">
      <c r="A4" s="172"/>
      <c r="B4" s="172"/>
      <c r="C4" s="172"/>
      <c r="D4" s="1"/>
      <c r="E4" s="175" t="s">
        <v>0</v>
      </c>
      <c r="F4" s="175"/>
    </row>
    <row r="5" spans="1:6" ht="15.75" customHeight="1">
      <c r="A5" s="173"/>
      <c r="B5" s="173"/>
      <c r="C5" s="173"/>
      <c r="D5" s="1"/>
      <c r="E5" s="2"/>
      <c r="F5" s="2"/>
    </row>
    <row r="6" spans="1:6" ht="20.25">
      <c r="A6" s="173"/>
      <c r="B6" s="173"/>
      <c r="C6" s="173"/>
      <c r="D6" s="1"/>
      <c r="E6" s="184" t="s">
        <v>264</v>
      </c>
      <c r="F6" s="184"/>
    </row>
    <row r="7" spans="1:6" ht="20.25">
      <c r="A7" s="186"/>
      <c r="B7" s="186"/>
      <c r="C7" s="186"/>
      <c r="D7" s="1"/>
      <c r="E7" s="189" t="s">
        <v>2</v>
      </c>
      <c r="F7" s="189"/>
    </row>
    <row r="8" spans="1:6" ht="15.75">
      <c r="A8" s="173"/>
      <c r="B8" s="173"/>
      <c r="C8" s="173"/>
      <c r="D8" s="1"/>
      <c r="E8" s="3"/>
      <c r="F8" s="3"/>
    </row>
    <row r="9" spans="1:6" ht="18.75">
      <c r="A9" s="173"/>
      <c r="B9" s="173"/>
      <c r="C9" s="173"/>
      <c r="D9" s="1"/>
      <c r="E9" s="185" t="s">
        <v>289</v>
      </c>
      <c r="F9" s="185"/>
    </row>
    <row r="10" spans="1:6" ht="15.75">
      <c r="A10" s="4"/>
      <c r="B10" s="4"/>
      <c r="C10" s="4"/>
      <c r="D10" s="4"/>
      <c r="E10" s="4"/>
      <c r="F10" s="4"/>
    </row>
    <row r="11" spans="1:6" ht="55.5" customHeight="1">
      <c r="A11" s="188" t="s">
        <v>3</v>
      </c>
      <c r="B11" s="188"/>
      <c r="C11" s="188"/>
      <c r="D11" s="188"/>
      <c r="E11" s="188"/>
      <c r="F11" s="188"/>
    </row>
    <row r="12" spans="1:6" ht="33">
      <c r="A12" s="188" t="s">
        <v>290</v>
      </c>
      <c r="B12" s="188"/>
      <c r="C12" s="188"/>
      <c r="D12" s="188"/>
      <c r="E12" s="188"/>
      <c r="F12" s="188"/>
    </row>
    <row r="13" spans="1:6" ht="27.75" customHeight="1">
      <c r="A13" s="182"/>
      <c r="B13" s="182"/>
      <c r="C13" s="182"/>
      <c r="D13" s="182"/>
      <c r="E13" s="5"/>
      <c r="F13" s="5"/>
    </row>
    <row r="14" spans="1:6" ht="20.25">
      <c r="A14" s="166"/>
      <c r="B14" s="166"/>
      <c r="C14" s="166"/>
      <c r="D14" s="166"/>
      <c r="E14" s="36" t="s">
        <v>4</v>
      </c>
      <c r="F14" s="37"/>
    </row>
    <row r="15" spans="1:6" ht="20.25">
      <c r="A15" s="166"/>
      <c r="B15" s="166"/>
      <c r="C15" s="166"/>
      <c r="D15" s="166"/>
      <c r="E15" s="36" t="s">
        <v>5</v>
      </c>
      <c r="F15" s="120">
        <v>42461</v>
      </c>
    </row>
    <row r="16" spans="1:6" ht="20.25" hidden="1">
      <c r="A16" s="166"/>
      <c r="B16" s="166"/>
      <c r="C16" s="166"/>
      <c r="D16" s="166"/>
      <c r="E16" s="36"/>
      <c r="F16" s="38"/>
    </row>
    <row r="17" spans="1:6" ht="20.25" hidden="1">
      <c r="A17" s="166"/>
      <c r="B17" s="166"/>
      <c r="C17" s="166"/>
      <c r="D17" s="166"/>
      <c r="E17" s="36"/>
      <c r="F17" s="38"/>
    </row>
    <row r="18" spans="1:6" ht="20.25">
      <c r="A18" s="166"/>
      <c r="B18" s="166"/>
      <c r="C18" s="166"/>
      <c r="D18" s="166"/>
      <c r="E18" s="36" t="s">
        <v>6</v>
      </c>
      <c r="F18" s="87" t="s">
        <v>295</v>
      </c>
    </row>
    <row r="19" spans="1:6" ht="20.25" hidden="1">
      <c r="A19" s="166"/>
      <c r="B19" s="166"/>
      <c r="C19" s="166"/>
      <c r="D19" s="166"/>
      <c r="E19" s="36"/>
      <c r="F19" s="121"/>
    </row>
    <row r="20" spans="1:6" ht="20.25" hidden="1">
      <c r="A20" s="166"/>
      <c r="B20" s="166"/>
      <c r="C20" s="166"/>
      <c r="D20" s="166"/>
      <c r="E20" s="36"/>
      <c r="F20" s="121"/>
    </row>
    <row r="21" spans="1:6" ht="20.25">
      <c r="A21" s="166"/>
      <c r="B21" s="166" t="s">
        <v>7</v>
      </c>
      <c r="C21" s="166" t="s">
        <v>7</v>
      </c>
      <c r="D21" s="166" t="s">
        <v>7</v>
      </c>
      <c r="E21" s="36" t="s">
        <v>7</v>
      </c>
      <c r="F21" s="87" t="s">
        <v>305</v>
      </c>
    </row>
    <row r="22" spans="1:6" ht="20.25">
      <c r="A22" s="165"/>
      <c r="B22" s="165" t="s">
        <v>8</v>
      </c>
      <c r="C22" s="165" t="s">
        <v>8</v>
      </c>
      <c r="D22" s="165" t="s">
        <v>8</v>
      </c>
      <c r="E22" s="36" t="s">
        <v>8</v>
      </c>
      <c r="F22" s="87" t="s">
        <v>270</v>
      </c>
    </row>
    <row r="23" spans="1:6" ht="20.25">
      <c r="A23" s="166"/>
      <c r="B23" s="166" t="s">
        <v>9</v>
      </c>
      <c r="C23" s="166" t="s">
        <v>9</v>
      </c>
      <c r="D23" s="166" t="s">
        <v>9</v>
      </c>
      <c r="E23" s="36" t="s">
        <v>9</v>
      </c>
      <c r="F23" s="87" t="s">
        <v>116</v>
      </c>
    </row>
    <row r="24" spans="1:6" ht="18.75">
      <c r="A24" s="7"/>
      <c r="B24" s="7"/>
      <c r="C24" s="7"/>
      <c r="D24" s="7"/>
      <c r="E24" s="5"/>
      <c r="F24" s="5"/>
    </row>
    <row r="25" spans="1:6" ht="18.75">
      <c r="A25" s="7"/>
      <c r="B25" s="7"/>
      <c r="C25" s="7"/>
      <c r="D25" s="7"/>
      <c r="E25" s="5"/>
      <c r="F25" s="5"/>
    </row>
    <row r="26" spans="1:6" ht="26.25">
      <c r="A26" s="190" t="s">
        <v>245</v>
      </c>
      <c r="B26" s="190"/>
      <c r="C26" s="190"/>
      <c r="D26" s="190"/>
      <c r="E26" s="190"/>
      <c r="F26" s="190"/>
    </row>
    <row r="27" spans="1:6" ht="20.25">
      <c r="A27" s="33"/>
      <c r="B27" s="33"/>
      <c r="C27" s="33"/>
      <c r="D27" s="33"/>
      <c r="E27" s="33"/>
      <c r="F27" s="33"/>
    </row>
    <row r="28" spans="1:6" ht="12.75" customHeight="1">
      <c r="A28" s="180" t="s">
        <v>303</v>
      </c>
      <c r="B28" s="181"/>
      <c r="C28" s="181"/>
      <c r="D28" s="181"/>
      <c r="E28" s="181"/>
      <c r="F28" s="181"/>
    </row>
    <row r="29" spans="1:6" ht="27" customHeight="1">
      <c r="A29" s="181"/>
      <c r="B29" s="181"/>
      <c r="C29" s="181"/>
      <c r="D29" s="181"/>
      <c r="E29" s="181"/>
      <c r="F29" s="181"/>
    </row>
    <row r="30" spans="1:6" ht="9" customHeight="1">
      <c r="A30" s="181"/>
      <c r="B30" s="181"/>
      <c r="C30" s="181"/>
      <c r="D30" s="181"/>
      <c r="E30" s="181"/>
      <c r="F30" s="181"/>
    </row>
    <row r="31" spans="1:6" ht="53.25" customHeight="1" hidden="1">
      <c r="A31" s="181"/>
      <c r="B31" s="181"/>
      <c r="C31" s="181"/>
      <c r="D31" s="181"/>
      <c r="E31" s="181"/>
      <c r="F31" s="181"/>
    </row>
    <row r="32" spans="1:6" ht="26.25">
      <c r="A32" s="170" t="s">
        <v>246</v>
      </c>
      <c r="B32" s="170"/>
      <c r="C32" s="170"/>
      <c r="D32" s="170"/>
      <c r="E32" s="170"/>
      <c r="F32" s="170"/>
    </row>
    <row r="33" spans="1:6" ht="20.25">
      <c r="A33" s="179"/>
      <c r="B33" s="179"/>
      <c r="C33" s="179"/>
      <c r="D33" s="179"/>
      <c r="E33" s="34"/>
      <c r="F33" s="34"/>
    </row>
    <row r="34" spans="1:6" ht="12.75" customHeight="1">
      <c r="A34" s="178" t="s">
        <v>304</v>
      </c>
      <c r="B34" s="178"/>
      <c r="C34" s="178"/>
      <c r="D34" s="178"/>
      <c r="E34" s="178"/>
      <c r="F34" s="178"/>
    </row>
    <row r="35" spans="1:6" ht="14.25" customHeight="1">
      <c r="A35" s="178"/>
      <c r="B35" s="178"/>
      <c r="C35" s="178"/>
      <c r="D35" s="178"/>
      <c r="E35" s="178"/>
      <c r="F35" s="178"/>
    </row>
    <row r="36" spans="1:6" ht="8.25" customHeight="1">
      <c r="A36" s="178"/>
      <c r="B36" s="178"/>
      <c r="C36" s="178"/>
      <c r="D36" s="178"/>
      <c r="E36" s="178"/>
      <c r="F36" s="178"/>
    </row>
    <row r="37" spans="1:6" ht="14.25" customHeight="1" hidden="1">
      <c r="A37" s="178"/>
      <c r="B37" s="178"/>
      <c r="C37" s="178"/>
      <c r="D37" s="178"/>
      <c r="E37" s="178"/>
      <c r="F37" s="178"/>
    </row>
    <row r="38" spans="1:6" ht="20.25">
      <c r="A38" s="34"/>
      <c r="B38" s="34"/>
      <c r="C38" s="34"/>
      <c r="D38" s="34"/>
      <c r="E38" s="34"/>
      <c r="F38" s="34"/>
    </row>
    <row r="39" spans="1:6" ht="24">
      <c r="A39" s="176" t="s">
        <v>10</v>
      </c>
      <c r="B39" s="176"/>
      <c r="C39" s="176"/>
      <c r="D39" s="176"/>
      <c r="E39" s="176"/>
      <c r="F39" s="176"/>
    </row>
    <row r="40" spans="1:6" ht="26.25">
      <c r="A40" s="35"/>
      <c r="B40" s="35"/>
      <c r="C40" s="35"/>
      <c r="D40" s="35"/>
      <c r="E40" s="35"/>
      <c r="F40" s="35"/>
    </row>
    <row r="41" spans="1:6" ht="20.25">
      <c r="A41" s="34"/>
      <c r="B41" s="34"/>
      <c r="C41" s="34"/>
      <c r="D41" s="34"/>
      <c r="E41" s="34"/>
      <c r="F41" s="34"/>
    </row>
    <row r="42" spans="1:6" ht="24">
      <c r="A42" s="176" t="s">
        <v>112</v>
      </c>
      <c r="B42" s="176"/>
      <c r="C42" s="176"/>
      <c r="D42" s="176"/>
      <c r="E42" s="176"/>
      <c r="F42" s="176"/>
    </row>
    <row r="43" spans="1:6" ht="20.25">
      <c r="A43" s="179"/>
      <c r="B43" s="179" t="s">
        <v>11</v>
      </c>
      <c r="C43" s="179" t="s">
        <v>11</v>
      </c>
      <c r="D43" s="179" t="s">
        <v>11</v>
      </c>
      <c r="E43" s="34"/>
      <c r="F43" s="34"/>
    </row>
    <row r="44" spans="1:6" ht="49.5" customHeight="1">
      <c r="A44" s="174" t="s">
        <v>271</v>
      </c>
      <c r="B44" s="174"/>
      <c r="C44" s="174"/>
      <c r="D44" s="174"/>
      <c r="E44" s="174"/>
      <c r="F44" s="174"/>
    </row>
    <row r="45" spans="1:6" ht="46.5" customHeight="1">
      <c r="A45" s="5"/>
      <c r="B45" s="5"/>
      <c r="C45" s="5"/>
      <c r="D45" s="5"/>
      <c r="E45" s="5"/>
      <c r="F45" s="5"/>
    </row>
    <row r="46" spans="1:6" ht="40.5" customHeight="1">
      <c r="A46" s="171" t="s">
        <v>247</v>
      </c>
      <c r="B46" s="171"/>
      <c r="C46" s="171"/>
      <c r="D46" s="171"/>
      <c r="E46" s="171"/>
      <c r="F46" s="171"/>
    </row>
    <row r="47" spans="1:6" ht="14.25" customHeight="1">
      <c r="A47" s="34"/>
      <c r="B47" s="34"/>
      <c r="C47" s="34"/>
      <c r="D47" s="34"/>
      <c r="E47" s="34"/>
      <c r="F47" s="34"/>
    </row>
    <row r="48" spans="1:6" ht="14.25" customHeight="1">
      <c r="A48" s="34"/>
      <c r="B48" s="34"/>
      <c r="C48" s="34"/>
      <c r="D48" s="34"/>
      <c r="E48" s="34"/>
      <c r="F48" s="34"/>
    </row>
    <row r="49" spans="1:6" ht="14.25" customHeight="1">
      <c r="A49" s="34"/>
      <c r="B49" s="34"/>
      <c r="C49" s="34"/>
      <c r="D49" s="34"/>
      <c r="E49" s="34"/>
      <c r="F49" s="34"/>
    </row>
    <row r="50" spans="1:7" ht="48" customHeight="1">
      <c r="A50" s="169" t="s">
        <v>272</v>
      </c>
      <c r="B50" s="169"/>
      <c r="C50" s="169"/>
      <c r="D50" s="169"/>
      <c r="E50" s="169"/>
      <c r="F50" s="169"/>
      <c r="G50" s="13"/>
    </row>
    <row r="51" spans="1:6" s="124" customFormat="1" ht="108" customHeight="1">
      <c r="A51" s="125" t="s">
        <v>284</v>
      </c>
      <c r="B51" s="125"/>
      <c r="C51" s="125"/>
      <c r="D51" s="125"/>
      <c r="E51" s="125"/>
      <c r="F51" s="125"/>
    </row>
    <row r="52" spans="1:7" ht="60.75" customHeight="1">
      <c r="A52" s="127" t="s">
        <v>306</v>
      </c>
      <c r="B52" s="127"/>
      <c r="C52" s="127"/>
      <c r="D52" s="127"/>
      <c r="E52" s="127"/>
      <c r="F52" s="127"/>
      <c r="G52" s="106" t="s">
        <v>243</v>
      </c>
    </row>
    <row r="53" spans="1:7" ht="23.25" customHeight="1" hidden="1">
      <c r="A53" s="123"/>
      <c r="B53" s="123"/>
      <c r="C53" s="123"/>
      <c r="D53" s="123"/>
      <c r="E53" s="123"/>
      <c r="F53" s="123"/>
      <c r="G53" s="13"/>
    </row>
    <row r="54" spans="1:7" ht="46.5" customHeight="1">
      <c r="A54" s="128" t="s">
        <v>276</v>
      </c>
      <c r="B54" s="128"/>
      <c r="C54" s="128"/>
      <c r="D54" s="128"/>
      <c r="E54" s="128"/>
      <c r="F54" s="128"/>
      <c r="G54" s="13"/>
    </row>
    <row r="55" spans="1:7" ht="60.75" customHeight="1">
      <c r="A55" s="127" t="s">
        <v>277</v>
      </c>
      <c r="B55" s="127"/>
      <c r="C55" s="127"/>
      <c r="D55" s="127"/>
      <c r="E55" s="127"/>
      <c r="F55" s="127"/>
      <c r="G55" s="106" t="s">
        <v>240</v>
      </c>
    </row>
    <row r="56" spans="1:7" ht="40.5" customHeight="1">
      <c r="A56" s="127" t="s">
        <v>278</v>
      </c>
      <c r="B56" s="127"/>
      <c r="C56" s="127"/>
      <c r="D56" s="127"/>
      <c r="E56" s="127"/>
      <c r="F56" s="127"/>
      <c r="G56" s="106" t="s">
        <v>241</v>
      </c>
    </row>
    <row r="57" spans="1:7" ht="40.5" customHeight="1">
      <c r="A57" s="127" t="s">
        <v>302</v>
      </c>
      <c r="B57" s="127"/>
      <c r="C57" s="127"/>
      <c r="D57" s="127"/>
      <c r="E57" s="127"/>
      <c r="F57" s="127"/>
      <c r="G57" s="106" t="s">
        <v>242</v>
      </c>
    </row>
    <row r="58" spans="1:7" ht="23.25" customHeight="1" hidden="1">
      <c r="A58" s="123"/>
      <c r="B58" s="123"/>
      <c r="C58" s="123"/>
      <c r="D58" s="123"/>
      <c r="E58" s="123"/>
      <c r="F58" s="123"/>
      <c r="G58" s="13"/>
    </row>
    <row r="59" spans="1:7" ht="28.5" customHeight="1">
      <c r="A59" s="128" t="s">
        <v>279</v>
      </c>
      <c r="B59" s="128"/>
      <c r="C59" s="128"/>
      <c r="D59" s="128"/>
      <c r="E59" s="128"/>
      <c r="F59" s="128"/>
      <c r="G59" s="13"/>
    </row>
    <row r="60" spans="1:7" ht="22.5" customHeight="1">
      <c r="A60" s="127" t="s">
        <v>280</v>
      </c>
      <c r="B60" s="127"/>
      <c r="C60" s="127"/>
      <c r="D60" s="127"/>
      <c r="E60" s="127"/>
      <c r="F60" s="127"/>
      <c r="G60" s="106" t="s">
        <v>225</v>
      </c>
    </row>
    <row r="61" spans="1:7" ht="21.75" customHeight="1">
      <c r="A61" s="127" t="s">
        <v>281</v>
      </c>
      <c r="B61" s="127"/>
      <c r="C61" s="127"/>
      <c r="D61" s="127"/>
      <c r="E61" s="127"/>
      <c r="F61" s="127"/>
      <c r="G61" s="106" t="s">
        <v>226</v>
      </c>
    </row>
    <row r="62" spans="1:7" ht="24.75" customHeight="1">
      <c r="A62" s="127" t="s">
        <v>282</v>
      </c>
      <c r="B62" s="127"/>
      <c r="C62" s="127"/>
      <c r="D62" s="127"/>
      <c r="E62" s="127"/>
      <c r="F62" s="127"/>
      <c r="G62" s="106" t="s">
        <v>227</v>
      </c>
    </row>
    <row r="63" spans="1:7" ht="24" customHeight="1">
      <c r="A63" s="127" t="s">
        <v>287</v>
      </c>
      <c r="B63" s="127"/>
      <c r="C63" s="127"/>
      <c r="D63" s="127"/>
      <c r="E63" s="127"/>
      <c r="F63" s="127"/>
      <c r="G63" s="106" t="s">
        <v>228</v>
      </c>
    </row>
    <row r="64" spans="1:7" ht="60.75" customHeight="1" hidden="1">
      <c r="A64" s="168"/>
      <c r="B64" s="168"/>
      <c r="C64" s="168"/>
      <c r="D64" s="168"/>
      <c r="E64" s="168"/>
      <c r="F64" s="168"/>
      <c r="G64" s="106" t="s">
        <v>229</v>
      </c>
    </row>
    <row r="65" spans="1:7" ht="60.75" customHeight="1" hidden="1">
      <c r="A65" s="122"/>
      <c r="B65" s="122"/>
      <c r="C65" s="122"/>
      <c r="D65" s="122"/>
      <c r="E65" s="122"/>
      <c r="F65" s="122"/>
      <c r="G65" s="106" t="s">
        <v>230</v>
      </c>
    </row>
    <row r="66" spans="1:7" ht="60.75" customHeight="1" hidden="1">
      <c r="A66" s="122"/>
      <c r="B66" s="122"/>
      <c r="C66" s="122"/>
      <c r="D66" s="122"/>
      <c r="E66" s="122"/>
      <c r="F66" s="122"/>
      <c r="G66" s="106" t="s">
        <v>231</v>
      </c>
    </row>
    <row r="67" spans="1:7" ht="60.75" customHeight="1" hidden="1">
      <c r="A67" s="122"/>
      <c r="B67" s="122"/>
      <c r="C67" s="122"/>
      <c r="D67" s="122"/>
      <c r="E67" s="122"/>
      <c r="F67" s="122"/>
      <c r="G67" s="106" t="s">
        <v>232</v>
      </c>
    </row>
    <row r="68" spans="1:7" ht="60.75" customHeight="1" hidden="1">
      <c r="A68" s="122"/>
      <c r="B68" s="122"/>
      <c r="C68" s="122"/>
      <c r="D68" s="122"/>
      <c r="E68" s="122"/>
      <c r="F68" s="122"/>
      <c r="G68" s="106" t="s">
        <v>233</v>
      </c>
    </row>
    <row r="69" spans="1:7" ht="40.5" customHeight="1" hidden="1">
      <c r="A69" s="122"/>
      <c r="B69" s="122"/>
      <c r="C69" s="122"/>
      <c r="D69" s="122"/>
      <c r="E69" s="122"/>
      <c r="F69" s="122"/>
      <c r="G69" s="106" t="s">
        <v>234</v>
      </c>
    </row>
    <row r="70" spans="1:7" ht="60.75" customHeight="1" hidden="1">
      <c r="A70" s="122"/>
      <c r="B70" s="122"/>
      <c r="C70" s="122"/>
      <c r="D70" s="122"/>
      <c r="E70" s="122"/>
      <c r="F70" s="122"/>
      <c r="G70" s="106" t="s">
        <v>235</v>
      </c>
    </row>
    <row r="71" spans="1:7" ht="40.5" customHeight="1" hidden="1">
      <c r="A71" s="122"/>
      <c r="B71" s="122"/>
      <c r="C71" s="122"/>
      <c r="D71" s="122"/>
      <c r="E71" s="122"/>
      <c r="F71" s="122"/>
      <c r="G71" s="106" t="s">
        <v>236</v>
      </c>
    </row>
    <row r="72" spans="1:7" ht="40.5" customHeight="1" hidden="1">
      <c r="A72" s="122"/>
      <c r="B72" s="122"/>
      <c r="C72" s="122"/>
      <c r="D72" s="122"/>
      <c r="E72" s="122"/>
      <c r="F72" s="122"/>
      <c r="G72" s="106" t="s">
        <v>237</v>
      </c>
    </row>
    <row r="73" spans="1:7" ht="60.75" customHeight="1" hidden="1">
      <c r="A73" s="122"/>
      <c r="B73" s="122"/>
      <c r="C73" s="122"/>
      <c r="D73" s="122"/>
      <c r="E73" s="122"/>
      <c r="F73" s="122"/>
      <c r="G73" s="106" t="s">
        <v>238</v>
      </c>
    </row>
    <row r="74" spans="1:7" ht="60.75" customHeight="1" hidden="1">
      <c r="A74" s="122"/>
      <c r="B74" s="122"/>
      <c r="C74" s="122"/>
      <c r="D74" s="122"/>
      <c r="E74" s="122"/>
      <c r="F74" s="122"/>
      <c r="G74" s="106" t="s">
        <v>239</v>
      </c>
    </row>
    <row r="75" spans="1:7" ht="24" customHeight="1">
      <c r="A75" s="127" t="s">
        <v>280</v>
      </c>
      <c r="B75" s="127"/>
      <c r="C75" s="127"/>
      <c r="D75" s="127"/>
      <c r="E75" s="127"/>
      <c r="F75" s="127"/>
      <c r="G75" s="106" t="s">
        <v>228</v>
      </c>
    </row>
    <row r="76" spans="1:7" ht="24.75" customHeight="1">
      <c r="A76" s="127" t="s">
        <v>288</v>
      </c>
      <c r="B76" s="127"/>
      <c r="C76" s="127"/>
      <c r="D76" s="127"/>
      <c r="E76" s="127"/>
      <c r="F76" s="127"/>
      <c r="G76" s="106" t="s">
        <v>227</v>
      </c>
    </row>
    <row r="77" spans="1:6" ht="37.5" customHeight="1">
      <c r="A77" s="167"/>
      <c r="B77" s="167"/>
      <c r="C77" s="167"/>
      <c r="D77" s="167"/>
      <c r="E77" s="167"/>
      <c r="F77" s="167"/>
    </row>
    <row r="78" spans="1:6" ht="15">
      <c r="A78" s="5"/>
      <c r="B78" s="5"/>
      <c r="C78" s="5"/>
      <c r="D78" s="5"/>
      <c r="E78" s="5"/>
      <c r="F78" s="5"/>
    </row>
    <row r="79" spans="1:6" ht="23.25">
      <c r="A79" s="171" t="s">
        <v>248</v>
      </c>
      <c r="B79" s="177"/>
      <c r="C79" s="177"/>
      <c r="D79" s="177"/>
      <c r="E79" s="177"/>
      <c r="F79" s="177"/>
    </row>
    <row r="80" spans="1:6" ht="15">
      <c r="A80" s="5"/>
      <c r="B80" s="5"/>
      <c r="C80" s="5"/>
      <c r="D80" s="5"/>
      <c r="E80" s="5"/>
      <c r="F80" s="5"/>
    </row>
    <row r="81" spans="1:6" ht="18.75">
      <c r="A81" s="164" t="s">
        <v>12</v>
      </c>
      <c r="B81" s="164"/>
      <c r="C81" s="164"/>
      <c r="D81" s="164"/>
      <c r="E81" s="164"/>
      <c r="F81" s="10" t="s">
        <v>72</v>
      </c>
    </row>
    <row r="82" spans="1:6" ht="18.75">
      <c r="A82" s="130" t="s">
        <v>13</v>
      </c>
      <c r="B82" s="130"/>
      <c r="C82" s="130"/>
      <c r="D82" s="130"/>
      <c r="E82" s="130"/>
      <c r="F82" s="14">
        <f>F84+F90</f>
        <v>12396841.29</v>
      </c>
    </row>
    <row r="83" spans="1:6" ht="18.75">
      <c r="A83" s="126" t="s">
        <v>14</v>
      </c>
      <c r="B83" s="126"/>
      <c r="C83" s="126"/>
      <c r="D83" s="126"/>
      <c r="E83" s="126"/>
      <c r="F83" s="15"/>
    </row>
    <row r="84" spans="1:6" ht="18.75">
      <c r="A84" s="126" t="s">
        <v>15</v>
      </c>
      <c r="B84" s="126"/>
      <c r="C84" s="126"/>
      <c r="D84" s="126"/>
      <c r="E84" s="126"/>
      <c r="F84" s="18">
        <v>3759236.86</v>
      </c>
    </row>
    <row r="85" spans="1:6" ht="18.75">
      <c r="A85" s="126" t="s">
        <v>117</v>
      </c>
      <c r="B85" s="126"/>
      <c r="C85" s="126"/>
      <c r="D85" s="126"/>
      <c r="E85" s="126"/>
      <c r="F85" s="15"/>
    </row>
    <row r="86" spans="1:6" ht="39" customHeight="1">
      <c r="A86" s="129" t="s">
        <v>249</v>
      </c>
      <c r="B86" s="129"/>
      <c r="C86" s="129"/>
      <c r="D86" s="129"/>
      <c r="E86" s="129"/>
      <c r="F86" s="18">
        <v>3759236.86</v>
      </c>
    </row>
    <row r="87" spans="1:6" ht="41.25" customHeight="1">
      <c r="A87" s="129" t="s">
        <v>250</v>
      </c>
      <c r="B87" s="129"/>
      <c r="C87" s="129"/>
      <c r="D87" s="129"/>
      <c r="E87" s="129"/>
      <c r="F87" s="18"/>
    </row>
    <row r="88" spans="1:6" ht="18.75">
      <c r="A88" s="129" t="s">
        <v>251</v>
      </c>
      <c r="B88" s="129"/>
      <c r="C88" s="129"/>
      <c r="D88" s="129"/>
      <c r="E88" s="129"/>
      <c r="F88" s="18"/>
    </row>
    <row r="89" spans="1:6" ht="18.75">
      <c r="A89" s="129" t="s">
        <v>17</v>
      </c>
      <c r="B89" s="129"/>
      <c r="C89" s="129"/>
      <c r="D89" s="129"/>
      <c r="E89" s="129"/>
      <c r="F89" s="18">
        <v>261637</v>
      </c>
    </row>
    <row r="90" spans="1:6" ht="18.75">
      <c r="A90" s="126" t="s">
        <v>18</v>
      </c>
      <c r="B90" s="126"/>
      <c r="C90" s="126"/>
      <c r="D90" s="126"/>
      <c r="E90" s="126"/>
      <c r="F90" s="19">
        <v>8637604.43</v>
      </c>
    </row>
    <row r="91" spans="1:6" ht="18.75">
      <c r="A91" s="126" t="s">
        <v>117</v>
      </c>
      <c r="B91" s="126"/>
      <c r="C91" s="126"/>
      <c r="D91" s="126"/>
      <c r="E91" s="126"/>
      <c r="F91" s="15"/>
    </row>
    <row r="92" spans="1:6" ht="18.75">
      <c r="A92" s="129" t="s">
        <v>19</v>
      </c>
      <c r="B92" s="129"/>
      <c r="C92" s="129"/>
      <c r="D92" s="129"/>
      <c r="E92" s="129"/>
      <c r="F92" s="18">
        <v>2138478.36</v>
      </c>
    </row>
    <row r="93" spans="1:6" ht="18.75">
      <c r="A93" s="129" t="s">
        <v>20</v>
      </c>
      <c r="B93" s="129"/>
      <c r="C93" s="129"/>
      <c r="D93" s="129"/>
      <c r="E93" s="129"/>
      <c r="F93" s="18">
        <v>1096447.86</v>
      </c>
    </row>
    <row r="94" spans="1:6" ht="18.75">
      <c r="A94" s="130" t="s">
        <v>21</v>
      </c>
      <c r="B94" s="130"/>
      <c r="C94" s="130"/>
      <c r="D94" s="130"/>
      <c r="E94" s="130"/>
      <c r="F94" s="14">
        <f>F97+F109+F96</f>
        <v>0</v>
      </c>
    </row>
    <row r="95" spans="1:6" ht="18.75">
      <c r="A95" s="126" t="s">
        <v>14</v>
      </c>
      <c r="B95" s="126"/>
      <c r="C95" s="126"/>
      <c r="D95" s="126"/>
      <c r="E95" s="126"/>
      <c r="F95" s="15"/>
    </row>
    <row r="96" spans="1:6" ht="36.75" customHeight="1">
      <c r="A96" s="139" t="s">
        <v>252</v>
      </c>
      <c r="B96" s="140"/>
      <c r="C96" s="140"/>
      <c r="D96" s="140"/>
      <c r="E96" s="141"/>
      <c r="F96" s="18"/>
    </row>
    <row r="97" spans="1:6" ht="34.5" customHeight="1">
      <c r="A97" s="139" t="s">
        <v>253</v>
      </c>
      <c r="B97" s="140"/>
      <c r="C97" s="140"/>
      <c r="D97" s="140"/>
      <c r="E97" s="141"/>
      <c r="F97" s="16">
        <f>F99+F100+F101+F102+F103+F104+F105+F106+F107+F108</f>
        <v>0</v>
      </c>
    </row>
    <row r="98" spans="1:6" ht="18.75">
      <c r="A98" s="126" t="s">
        <v>16</v>
      </c>
      <c r="B98" s="126"/>
      <c r="C98" s="126"/>
      <c r="D98" s="126"/>
      <c r="E98" s="126"/>
      <c r="F98" s="15"/>
    </row>
    <row r="99" spans="1:6" ht="18.75">
      <c r="A99" s="129" t="s">
        <v>22</v>
      </c>
      <c r="B99" s="129"/>
      <c r="C99" s="129"/>
      <c r="D99" s="129"/>
      <c r="E99" s="129"/>
      <c r="F99" s="18"/>
    </row>
    <row r="100" spans="1:6" ht="18.75">
      <c r="A100" s="129" t="s">
        <v>23</v>
      </c>
      <c r="B100" s="129"/>
      <c r="C100" s="129"/>
      <c r="D100" s="129"/>
      <c r="E100" s="129"/>
      <c r="F100" s="18"/>
    </row>
    <row r="101" spans="1:6" ht="18.75">
      <c r="A101" s="129" t="s">
        <v>24</v>
      </c>
      <c r="B101" s="129"/>
      <c r="C101" s="129"/>
      <c r="D101" s="129"/>
      <c r="E101" s="129"/>
      <c r="F101" s="18"/>
    </row>
    <row r="102" spans="1:6" ht="18.75">
      <c r="A102" s="129" t="s">
        <v>25</v>
      </c>
      <c r="B102" s="129"/>
      <c r="C102" s="129"/>
      <c r="D102" s="129"/>
      <c r="E102" s="129"/>
      <c r="F102" s="18"/>
    </row>
    <row r="103" spans="1:6" ht="18.75">
      <c r="A103" s="129" t="s">
        <v>26</v>
      </c>
      <c r="B103" s="129"/>
      <c r="C103" s="129"/>
      <c r="D103" s="129"/>
      <c r="E103" s="129"/>
      <c r="F103" s="18"/>
    </row>
    <row r="104" spans="1:6" ht="18.75">
      <c r="A104" s="129" t="s">
        <v>27</v>
      </c>
      <c r="B104" s="129"/>
      <c r="C104" s="129"/>
      <c r="D104" s="129"/>
      <c r="E104" s="129"/>
      <c r="F104" s="18"/>
    </row>
    <row r="105" spans="1:6" ht="18.75">
      <c r="A105" s="129" t="s">
        <v>28</v>
      </c>
      <c r="B105" s="129"/>
      <c r="C105" s="129"/>
      <c r="D105" s="129"/>
      <c r="E105" s="129"/>
      <c r="F105" s="18"/>
    </row>
    <row r="106" spans="1:6" ht="18.75">
      <c r="A106" s="129" t="s">
        <v>29</v>
      </c>
      <c r="B106" s="129"/>
      <c r="C106" s="129"/>
      <c r="D106" s="129"/>
      <c r="E106" s="129"/>
      <c r="F106" s="18"/>
    </row>
    <row r="107" spans="1:6" ht="18.75">
      <c r="A107" s="129" t="s">
        <v>30</v>
      </c>
      <c r="B107" s="129"/>
      <c r="C107" s="129"/>
      <c r="D107" s="129"/>
      <c r="E107" s="129"/>
      <c r="F107" s="18"/>
    </row>
    <row r="108" spans="1:6" ht="18.75">
      <c r="A108" s="129" t="s">
        <v>31</v>
      </c>
      <c r="B108" s="129"/>
      <c r="C108" s="129"/>
      <c r="D108" s="129"/>
      <c r="E108" s="129"/>
      <c r="F108" s="18"/>
    </row>
    <row r="109" spans="1:6" ht="36" customHeight="1">
      <c r="A109" s="126" t="s">
        <v>32</v>
      </c>
      <c r="B109" s="126"/>
      <c r="C109" s="126"/>
      <c r="D109" s="126"/>
      <c r="E109" s="126"/>
      <c r="F109" s="20">
        <f>F111+F112+F113+F114+F115+F116+F117+F118+F119+F120</f>
        <v>0</v>
      </c>
    </row>
    <row r="110" spans="1:6" ht="18.75">
      <c r="A110" s="126" t="s">
        <v>16</v>
      </c>
      <c r="B110" s="126"/>
      <c r="C110" s="126"/>
      <c r="D110" s="126"/>
      <c r="E110" s="126"/>
      <c r="F110" s="18"/>
    </row>
    <row r="111" spans="1:6" ht="18.75">
      <c r="A111" s="129" t="s">
        <v>33</v>
      </c>
      <c r="B111" s="129"/>
      <c r="C111" s="129"/>
      <c r="D111" s="129"/>
      <c r="E111" s="129"/>
      <c r="F111" s="18"/>
    </row>
    <row r="112" spans="1:6" ht="18.75">
      <c r="A112" s="129" t="s">
        <v>34</v>
      </c>
      <c r="B112" s="129"/>
      <c r="C112" s="129"/>
      <c r="D112" s="129"/>
      <c r="E112" s="129"/>
      <c r="F112" s="18"/>
    </row>
    <row r="113" spans="1:6" ht="18.75">
      <c r="A113" s="129" t="s">
        <v>35</v>
      </c>
      <c r="B113" s="129"/>
      <c r="C113" s="129"/>
      <c r="D113" s="129"/>
      <c r="E113" s="129"/>
      <c r="F113" s="18"/>
    </row>
    <row r="114" spans="1:6" ht="18.75">
      <c r="A114" s="129" t="s">
        <v>36</v>
      </c>
      <c r="B114" s="129"/>
      <c r="C114" s="129"/>
      <c r="D114" s="129"/>
      <c r="E114" s="129"/>
      <c r="F114" s="18"/>
    </row>
    <row r="115" spans="1:6" ht="18.75">
      <c r="A115" s="129" t="s">
        <v>37</v>
      </c>
      <c r="B115" s="129"/>
      <c r="C115" s="129"/>
      <c r="D115" s="129"/>
      <c r="E115" s="129"/>
      <c r="F115" s="18"/>
    </row>
    <row r="116" spans="1:6" ht="18.75">
      <c r="A116" s="129" t="s">
        <v>38</v>
      </c>
      <c r="B116" s="129"/>
      <c r="C116" s="129"/>
      <c r="D116" s="129"/>
      <c r="E116" s="129"/>
      <c r="F116" s="18"/>
    </row>
    <row r="117" spans="1:6" ht="18.75">
      <c r="A117" s="129" t="s">
        <v>39</v>
      </c>
      <c r="B117" s="129"/>
      <c r="C117" s="129"/>
      <c r="D117" s="129"/>
      <c r="E117" s="129"/>
      <c r="F117" s="18"/>
    </row>
    <row r="118" spans="1:6" ht="18.75">
      <c r="A118" s="129" t="s">
        <v>40</v>
      </c>
      <c r="B118" s="129"/>
      <c r="C118" s="129"/>
      <c r="D118" s="129"/>
      <c r="E118" s="129"/>
      <c r="F118" s="18"/>
    </row>
    <row r="119" spans="1:6" ht="18.75">
      <c r="A119" s="129" t="s">
        <v>41</v>
      </c>
      <c r="B119" s="129"/>
      <c r="C119" s="129"/>
      <c r="D119" s="129"/>
      <c r="E119" s="129"/>
      <c r="F119" s="18"/>
    </row>
    <row r="120" spans="1:6" ht="18.75">
      <c r="A120" s="129" t="s">
        <v>42</v>
      </c>
      <c r="B120" s="129"/>
      <c r="C120" s="129"/>
      <c r="D120" s="129"/>
      <c r="E120" s="129"/>
      <c r="F120" s="18"/>
    </row>
    <row r="121" spans="1:6" ht="18.75">
      <c r="A121" s="130" t="s">
        <v>43</v>
      </c>
      <c r="B121" s="130"/>
      <c r="C121" s="130"/>
      <c r="D121" s="130"/>
      <c r="E121" s="130"/>
      <c r="F121" s="14">
        <f>F123+F124+F139</f>
        <v>15917.21</v>
      </c>
    </row>
    <row r="122" spans="1:6" ht="18.75">
      <c r="A122" s="126" t="s">
        <v>14</v>
      </c>
      <c r="B122" s="126"/>
      <c r="C122" s="126"/>
      <c r="D122" s="126"/>
      <c r="E122" s="126"/>
      <c r="F122" s="15"/>
    </row>
    <row r="123" spans="1:6" ht="18.75">
      <c r="A123" s="126" t="s">
        <v>44</v>
      </c>
      <c r="B123" s="126"/>
      <c r="C123" s="126"/>
      <c r="D123" s="126"/>
      <c r="E123" s="126"/>
      <c r="F123" s="20"/>
    </row>
    <row r="124" spans="1:6" ht="36.75" customHeight="1">
      <c r="A124" s="139" t="s">
        <v>254</v>
      </c>
      <c r="B124" s="140"/>
      <c r="C124" s="140"/>
      <c r="D124" s="140"/>
      <c r="E124" s="141"/>
      <c r="F124" s="16">
        <f>F126+F127+F128+F129+F130+F131+F132+F133+F134+F135+F136+F137+F138</f>
        <v>15917.21</v>
      </c>
    </row>
    <row r="125" spans="1:6" ht="18.75">
      <c r="A125" s="126" t="s">
        <v>16</v>
      </c>
      <c r="B125" s="126"/>
      <c r="C125" s="126"/>
      <c r="D125" s="126"/>
      <c r="E125" s="126"/>
      <c r="F125" s="18"/>
    </row>
    <row r="126" spans="1:6" ht="18.75">
      <c r="A126" s="129" t="s">
        <v>45</v>
      </c>
      <c r="B126" s="129"/>
      <c r="C126" s="129"/>
      <c r="D126" s="129"/>
      <c r="E126" s="129"/>
      <c r="F126" s="18"/>
    </row>
    <row r="127" spans="1:6" ht="18.75">
      <c r="A127" s="129" t="s">
        <v>46</v>
      </c>
      <c r="B127" s="129"/>
      <c r="C127" s="129"/>
      <c r="D127" s="129"/>
      <c r="E127" s="129"/>
      <c r="F127" s="18">
        <v>570.82</v>
      </c>
    </row>
    <row r="128" spans="1:6" ht="18.75">
      <c r="A128" s="129" t="s">
        <v>47</v>
      </c>
      <c r="B128" s="129"/>
      <c r="C128" s="129"/>
      <c r="D128" s="129"/>
      <c r="E128" s="129"/>
      <c r="F128" s="18"/>
    </row>
    <row r="129" spans="1:6" ht="18.75">
      <c r="A129" s="129" t="s">
        <v>48</v>
      </c>
      <c r="B129" s="129"/>
      <c r="C129" s="129"/>
      <c r="D129" s="129"/>
      <c r="E129" s="129"/>
      <c r="F129" s="18">
        <v>15346.39</v>
      </c>
    </row>
    <row r="130" spans="1:6" ht="18.75">
      <c r="A130" s="129" t="s">
        <v>49</v>
      </c>
      <c r="B130" s="129"/>
      <c r="C130" s="129"/>
      <c r="D130" s="129"/>
      <c r="E130" s="129"/>
      <c r="F130" s="18"/>
    </row>
    <row r="131" spans="1:6" ht="18.75">
      <c r="A131" s="129" t="s">
        <v>50</v>
      </c>
      <c r="B131" s="129"/>
      <c r="C131" s="129"/>
      <c r="D131" s="129"/>
      <c r="E131" s="129"/>
      <c r="F131" s="18"/>
    </row>
    <row r="132" spans="1:6" ht="18.75">
      <c r="A132" s="129" t="s">
        <v>51</v>
      </c>
      <c r="B132" s="129"/>
      <c r="C132" s="129"/>
      <c r="D132" s="129"/>
      <c r="E132" s="129"/>
      <c r="F132" s="18"/>
    </row>
    <row r="133" spans="1:6" ht="18.75">
      <c r="A133" s="129" t="s">
        <v>52</v>
      </c>
      <c r="B133" s="129"/>
      <c r="C133" s="129"/>
      <c r="D133" s="129"/>
      <c r="E133" s="129"/>
      <c r="F133" s="18"/>
    </row>
    <row r="134" spans="1:6" ht="18.75">
      <c r="A134" s="129" t="s">
        <v>53</v>
      </c>
      <c r="B134" s="129"/>
      <c r="C134" s="129"/>
      <c r="D134" s="129"/>
      <c r="E134" s="129"/>
      <c r="F134" s="18"/>
    </row>
    <row r="135" spans="1:6" ht="18.75">
      <c r="A135" s="129" t="s">
        <v>54</v>
      </c>
      <c r="B135" s="129"/>
      <c r="C135" s="129"/>
      <c r="D135" s="129"/>
      <c r="E135" s="129"/>
      <c r="F135" s="18"/>
    </row>
    <row r="136" spans="1:6" ht="18.75">
      <c r="A136" s="129" t="s">
        <v>55</v>
      </c>
      <c r="B136" s="129"/>
      <c r="C136" s="129"/>
      <c r="D136" s="129"/>
      <c r="E136" s="129"/>
      <c r="F136" s="18"/>
    </row>
    <row r="137" spans="1:6" ht="18.75">
      <c r="A137" s="129" t="s">
        <v>56</v>
      </c>
      <c r="B137" s="129"/>
      <c r="C137" s="129"/>
      <c r="D137" s="129"/>
      <c r="E137" s="129"/>
      <c r="F137" s="18"/>
    </row>
    <row r="138" spans="1:6" ht="18.75">
      <c r="A138" s="129" t="s">
        <v>57</v>
      </c>
      <c r="B138" s="129"/>
      <c r="C138" s="129"/>
      <c r="D138" s="129"/>
      <c r="E138" s="129"/>
      <c r="F138" s="18"/>
    </row>
    <row r="139" spans="1:6" ht="39" customHeight="1">
      <c r="A139" s="139" t="s">
        <v>58</v>
      </c>
      <c r="B139" s="140"/>
      <c r="C139" s="140"/>
      <c r="D139" s="140"/>
      <c r="E139" s="141"/>
      <c r="F139" s="16">
        <f>F141+F142+F143+F144+F145+F146+F147+F148+F149+F150+F151+F152+F153</f>
        <v>0</v>
      </c>
    </row>
    <row r="140" spans="1:6" ht="18.75">
      <c r="A140" s="126" t="s">
        <v>16</v>
      </c>
      <c r="B140" s="126"/>
      <c r="C140" s="126"/>
      <c r="D140" s="126"/>
      <c r="E140" s="126"/>
      <c r="F140" s="15"/>
    </row>
    <row r="141" spans="1:6" ht="18.75">
      <c r="A141" s="129" t="s">
        <v>59</v>
      </c>
      <c r="B141" s="129"/>
      <c r="C141" s="129"/>
      <c r="D141" s="129"/>
      <c r="E141" s="129"/>
      <c r="F141" s="18"/>
    </row>
    <row r="142" spans="1:6" ht="18.75">
      <c r="A142" s="129" t="s">
        <v>60</v>
      </c>
      <c r="B142" s="129"/>
      <c r="C142" s="129"/>
      <c r="D142" s="129"/>
      <c r="E142" s="129"/>
      <c r="F142" s="18"/>
    </row>
    <row r="143" spans="1:6" ht="18.75">
      <c r="A143" s="129" t="s">
        <v>61</v>
      </c>
      <c r="B143" s="129"/>
      <c r="C143" s="129"/>
      <c r="D143" s="129"/>
      <c r="E143" s="129"/>
      <c r="F143" s="18"/>
    </row>
    <row r="144" spans="1:6" ht="18.75">
      <c r="A144" s="129" t="s">
        <v>62</v>
      </c>
      <c r="B144" s="129"/>
      <c r="C144" s="129"/>
      <c r="D144" s="129"/>
      <c r="E144" s="129"/>
      <c r="F144" s="18"/>
    </row>
    <row r="145" spans="1:6" ht="18.75">
      <c r="A145" s="129" t="s">
        <v>63</v>
      </c>
      <c r="B145" s="129"/>
      <c r="C145" s="129"/>
      <c r="D145" s="129"/>
      <c r="E145" s="129"/>
      <c r="F145" s="18"/>
    </row>
    <row r="146" spans="1:6" ht="18.75">
      <c r="A146" s="129" t="s">
        <v>64</v>
      </c>
      <c r="B146" s="129"/>
      <c r="C146" s="129"/>
      <c r="D146" s="129"/>
      <c r="E146" s="129"/>
      <c r="F146" s="18"/>
    </row>
    <row r="147" spans="1:6" ht="18.75">
      <c r="A147" s="129" t="s">
        <v>65</v>
      </c>
      <c r="B147" s="129"/>
      <c r="C147" s="129"/>
      <c r="D147" s="129"/>
      <c r="E147" s="129"/>
      <c r="F147" s="18"/>
    </row>
    <row r="148" spans="1:6" ht="18.75">
      <c r="A148" s="129" t="s">
        <v>66</v>
      </c>
      <c r="B148" s="129"/>
      <c r="C148" s="129"/>
      <c r="D148" s="129"/>
      <c r="E148" s="129"/>
      <c r="F148" s="18"/>
    </row>
    <row r="149" spans="1:6" ht="18.75">
      <c r="A149" s="129" t="s">
        <v>67</v>
      </c>
      <c r="B149" s="129"/>
      <c r="C149" s="129"/>
      <c r="D149" s="129"/>
      <c r="E149" s="129"/>
      <c r="F149" s="18"/>
    </row>
    <row r="150" spans="1:6" ht="18.75">
      <c r="A150" s="129" t="s">
        <v>68</v>
      </c>
      <c r="B150" s="129"/>
      <c r="C150" s="129"/>
      <c r="D150" s="129"/>
      <c r="E150" s="129"/>
      <c r="F150" s="18"/>
    </row>
    <row r="151" spans="1:6" ht="18.75">
      <c r="A151" s="129" t="s">
        <v>69</v>
      </c>
      <c r="B151" s="129"/>
      <c r="C151" s="129"/>
      <c r="D151" s="129"/>
      <c r="E151" s="129"/>
      <c r="F151" s="18"/>
    </row>
    <row r="152" spans="1:6" ht="18.75">
      <c r="A152" s="129" t="s">
        <v>70</v>
      </c>
      <c r="B152" s="129"/>
      <c r="C152" s="129"/>
      <c r="D152" s="129"/>
      <c r="E152" s="129"/>
      <c r="F152" s="18"/>
    </row>
    <row r="153" spans="1:6" ht="18.75">
      <c r="A153" s="129" t="s">
        <v>71</v>
      </c>
      <c r="B153" s="129"/>
      <c r="C153" s="129"/>
      <c r="D153" s="129"/>
      <c r="E153" s="129"/>
      <c r="F153" s="18"/>
    </row>
    <row r="154" spans="1:6" ht="15">
      <c r="A154" s="5"/>
      <c r="B154" s="5"/>
      <c r="C154" s="5"/>
      <c r="D154" s="5"/>
      <c r="E154" s="5"/>
      <c r="F154" s="5"/>
    </row>
    <row r="155" spans="1:6" ht="18.75">
      <c r="A155" s="148" t="s">
        <v>255</v>
      </c>
      <c r="B155" s="148"/>
      <c r="C155" s="148"/>
      <c r="D155" s="148"/>
      <c r="E155" s="148"/>
      <c r="F155" s="148"/>
    </row>
    <row r="156" spans="1:6" ht="15.75" thickBot="1">
      <c r="A156" s="5"/>
      <c r="B156" s="5"/>
      <c r="C156" s="5"/>
      <c r="D156" s="5"/>
      <c r="E156" s="5"/>
      <c r="F156" s="5"/>
    </row>
    <row r="157" spans="1:6" ht="32.25" thickBot="1">
      <c r="A157" s="152" t="s">
        <v>12</v>
      </c>
      <c r="B157" s="155" t="s">
        <v>74</v>
      </c>
      <c r="C157" s="156"/>
      <c r="D157" s="6" t="s">
        <v>75</v>
      </c>
      <c r="E157" s="6" t="s">
        <v>76</v>
      </c>
      <c r="F157" s="6" t="s">
        <v>77</v>
      </c>
    </row>
    <row r="158" spans="1:6" ht="16.5" thickBot="1">
      <c r="A158" s="152"/>
      <c r="B158" s="157"/>
      <c r="C158" s="158"/>
      <c r="D158" s="6" t="s">
        <v>123</v>
      </c>
      <c r="E158" s="6" t="s">
        <v>244</v>
      </c>
      <c r="F158" s="6" t="s">
        <v>291</v>
      </c>
    </row>
    <row r="159" spans="1:6" ht="32.25" customHeight="1" thickBot="1">
      <c r="A159" s="152"/>
      <c r="B159" s="159"/>
      <c r="C159" s="160"/>
      <c r="D159" s="152" t="s">
        <v>78</v>
      </c>
      <c r="E159" s="152"/>
      <c r="F159" s="152"/>
    </row>
    <row r="160" spans="1:6" ht="32.25" customHeight="1">
      <c r="A160" s="84" t="s">
        <v>121</v>
      </c>
      <c r="B160" s="163">
        <f>ROUND(SUM(D160:F160),2)</f>
        <v>13048000</v>
      </c>
      <c r="C160" s="163"/>
      <c r="D160" s="86">
        <f>SUM(D161,D164)</f>
        <v>13048000</v>
      </c>
      <c r="E160" s="86">
        <f>SUM(E161,E164)</f>
        <v>0</v>
      </c>
      <c r="F160" s="86">
        <f>SUM(F161,F164)</f>
        <v>0</v>
      </c>
    </row>
    <row r="161" spans="1:6" ht="37.5">
      <c r="A161" s="83" t="s">
        <v>119</v>
      </c>
      <c r="B161" s="153">
        <f>D161+E161+F161</f>
        <v>0</v>
      </c>
      <c r="C161" s="154"/>
      <c r="D161" s="85">
        <f>D162+D163</f>
        <v>0</v>
      </c>
      <c r="E161" s="85">
        <f>E162+E163</f>
        <v>0</v>
      </c>
      <c r="F161" s="85">
        <f>F162+F163</f>
        <v>0</v>
      </c>
    </row>
    <row r="162" spans="1:6" ht="37.5">
      <c r="A162" s="22" t="s">
        <v>256</v>
      </c>
      <c r="B162" s="149">
        <f>D162+E162+F162</f>
        <v>0</v>
      </c>
      <c r="C162" s="149"/>
      <c r="D162" s="57"/>
      <c r="E162" s="57"/>
      <c r="F162" s="57"/>
    </row>
    <row r="163" spans="1:6" ht="18.75">
      <c r="A163" s="22" t="s">
        <v>120</v>
      </c>
      <c r="B163" s="150">
        <f>D163+E163+F163</f>
        <v>0</v>
      </c>
      <c r="C163" s="151"/>
      <c r="D163" s="57"/>
      <c r="E163" s="57"/>
      <c r="F163" s="57"/>
    </row>
    <row r="164" spans="1:6" ht="18.75">
      <c r="A164" s="22" t="s">
        <v>80</v>
      </c>
      <c r="B164" s="161">
        <f>D164+F164+E164</f>
        <v>13048000</v>
      </c>
      <c r="C164" s="162"/>
      <c r="D164" s="56">
        <f>D166+D167+D174+D176</f>
        <v>13048000</v>
      </c>
      <c r="E164" s="56">
        <f>E166+E167+E174+E176</f>
        <v>0</v>
      </c>
      <c r="F164" s="56">
        <f>F166+F167+F174+F176</f>
        <v>0</v>
      </c>
    </row>
    <row r="165" spans="1:6" ht="18.75">
      <c r="A165" s="17" t="s">
        <v>16</v>
      </c>
      <c r="B165" s="131" t="s">
        <v>113</v>
      </c>
      <c r="C165" s="132"/>
      <c r="D165" s="60" t="s">
        <v>113</v>
      </c>
      <c r="E165" s="60" t="s">
        <v>113</v>
      </c>
      <c r="F165" s="60" t="s">
        <v>113</v>
      </c>
    </row>
    <row r="166" spans="1:6" ht="56.25">
      <c r="A166" s="109" t="s">
        <v>259</v>
      </c>
      <c r="B166" s="135">
        <f aca="true" t="shared" si="0" ref="B166:B172">D166+E166+F166</f>
        <v>9360800</v>
      </c>
      <c r="C166" s="136"/>
      <c r="D166" s="63">
        <f>D186</f>
        <v>9360800</v>
      </c>
      <c r="E166" s="63">
        <f>E186</f>
        <v>0</v>
      </c>
      <c r="F166" s="63">
        <f>F186</f>
        <v>0</v>
      </c>
    </row>
    <row r="167" spans="1:6" ht="18.75">
      <c r="A167" s="109" t="s">
        <v>81</v>
      </c>
      <c r="B167" s="135">
        <f t="shared" si="0"/>
        <v>94000</v>
      </c>
      <c r="C167" s="136"/>
      <c r="D167" s="64">
        <f>D172</f>
        <v>94000</v>
      </c>
      <c r="E167" s="64">
        <f>E168+E169+E170+E171</f>
        <v>0</v>
      </c>
      <c r="F167" s="64">
        <f>F168+F169+F170+F171</f>
        <v>0</v>
      </c>
    </row>
    <row r="168" spans="1:6" ht="150.75" customHeight="1">
      <c r="A168" s="17" t="s">
        <v>261</v>
      </c>
      <c r="B168" s="133">
        <f t="shared" si="0"/>
        <v>0</v>
      </c>
      <c r="C168" s="134"/>
      <c r="D168" s="65"/>
      <c r="E168" s="65"/>
      <c r="F168" s="65"/>
    </row>
    <row r="169" spans="1:6" ht="75">
      <c r="A169" s="17" t="s">
        <v>283</v>
      </c>
      <c r="B169" s="133">
        <f>D169+E169+F169</f>
        <v>0</v>
      </c>
      <c r="C169" s="134"/>
      <c r="D169" s="65"/>
      <c r="E169" s="65"/>
      <c r="F169" s="65"/>
    </row>
    <row r="170" spans="1:6" ht="18.75">
      <c r="A170" s="17" t="s">
        <v>286</v>
      </c>
      <c r="B170" s="133">
        <f>D170+E170+F170</f>
        <v>0</v>
      </c>
      <c r="C170" s="134"/>
      <c r="D170" s="65"/>
      <c r="E170" s="65"/>
      <c r="F170" s="65"/>
    </row>
    <row r="171" spans="1:6" ht="300">
      <c r="A171" s="17" t="s">
        <v>260</v>
      </c>
      <c r="B171" s="133">
        <f t="shared" si="0"/>
        <v>0</v>
      </c>
      <c r="C171" s="134"/>
      <c r="D171" s="65">
        <v>0</v>
      </c>
      <c r="E171" s="65"/>
      <c r="F171" s="65"/>
    </row>
    <row r="172" spans="1:6" ht="37.5">
      <c r="A172" s="17" t="s">
        <v>262</v>
      </c>
      <c r="B172" s="133">
        <f t="shared" si="0"/>
        <v>94000</v>
      </c>
      <c r="C172" s="134"/>
      <c r="D172" s="65">
        <v>94000</v>
      </c>
      <c r="E172" s="65"/>
      <c r="F172" s="65"/>
    </row>
    <row r="173" spans="1:6" ht="18.75" hidden="1">
      <c r="A173" s="23"/>
      <c r="B173" s="61"/>
      <c r="C173" s="62"/>
      <c r="D173" s="64"/>
      <c r="E173" s="64"/>
      <c r="F173" s="64"/>
    </row>
    <row r="174" spans="1:6" ht="56.25">
      <c r="A174" s="109" t="s">
        <v>266</v>
      </c>
      <c r="B174" s="135">
        <f>D174+E174+F174</f>
        <v>3593200</v>
      </c>
      <c r="C174" s="136"/>
      <c r="D174" s="64">
        <f>D278</f>
        <v>3593200</v>
      </c>
      <c r="E174" s="64">
        <f>E278</f>
        <v>0</v>
      </c>
      <c r="F174" s="64">
        <f>F278</f>
        <v>0</v>
      </c>
    </row>
    <row r="175" spans="1:6" ht="18.75" hidden="1">
      <c r="A175" s="17"/>
      <c r="B175" s="58"/>
      <c r="C175" s="59"/>
      <c r="D175" s="60"/>
      <c r="E175" s="60"/>
      <c r="F175" s="60"/>
    </row>
    <row r="176" spans="1:6" ht="56.25">
      <c r="A176" s="109" t="s">
        <v>115</v>
      </c>
      <c r="B176" s="135">
        <f>D176+F176+E176</f>
        <v>0</v>
      </c>
      <c r="C176" s="136"/>
      <c r="D176" s="64">
        <f>SUM(D178:D179)</f>
        <v>0</v>
      </c>
      <c r="E176" s="64">
        <f>SUM(E178:E179)</f>
        <v>0</v>
      </c>
      <c r="F176" s="64">
        <f>SUM(F178:F179)</f>
        <v>0</v>
      </c>
    </row>
    <row r="177" spans="1:6" ht="18.75">
      <c r="A177" s="17" t="s">
        <v>16</v>
      </c>
      <c r="B177" s="137" t="s">
        <v>113</v>
      </c>
      <c r="C177" s="138"/>
      <c r="D177" s="41" t="s">
        <v>113</v>
      </c>
      <c r="E177" s="41" t="s">
        <v>113</v>
      </c>
      <c r="F177" s="41" t="s">
        <v>113</v>
      </c>
    </row>
    <row r="178" spans="1:6" ht="37.5">
      <c r="A178" s="21" t="s">
        <v>224</v>
      </c>
      <c r="B178" s="131">
        <f>D178+F178+E178</f>
        <v>0</v>
      </c>
      <c r="C178" s="132"/>
      <c r="D178" s="66"/>
      <c r="E178" s="66"/>
      <c r="F178" s="66"/>
    </row>
    <row r="179" spans="1:6" ht="18.75" hidden="1">
      <c r="A179" s="17"/>
      <c r="B179" s="58"/>
      <c r="C179" s="59"/>
      <c r="D179" s="60"/>
      <c r="E179" s="60"/>
      <c r="F179" s="60"/>
    </row>
    <row r="180" spans="1:6" ht="57" thickBot="1">
      <c r="A180" s="109" t="s">
        <v>82</v>
      </c>
      <c r="B180" s="135">
        <f>ROUND((D180+E180+F180),2)</f>
        <v>0</v>
      </c>
      <c r="C180" s="136"/>
      <c r="D180" s="67">
        <v>0</v>
      </c>
      <c r="E180" s="67">
        <f>E161+E166+E167+E174</f>
        <v>0</v>
      </c>
      <c r="F180" s="67">
        <f>F161+F166+F167+F174</f>
        <v>0</v>
      </c>
    </row>
    <row r="181" spans="1:6" ht="32.25" thickBot="1">
      <c r="A181" s="142" t="s">
        <v>12</v>
      </c>
      <c r="B181" s="145" t="s">
        <v>73</v>
      </c>
      <c r="C181" s="145" t="s">
        <v>74</v>
      </c>
      <c r="D181" s="55" t="s">
        <v>75</v>
      </c>
      <c r="E181" s="55" t="s">
        <v>76</v>
      </c>
      <c r="F181" s="55" t="s">
        <v>77</v>
      </c>
    </row>
    <row r="182" spans="1:6" ht="16.5" thickBot="1">
      <c r="A182" s="143"/>
      <c r="B182" s="145"/>
      <c r="C182" s="145"/>
      <c r="D182" s="55" t="s">
        <v>123</v>
      </c>
      <c r="E182" s="55" t="s">
        <v>244</v>
      </c>
      <c r="F182" s="55" t="s">
        <v>291</v>
      </c>
    </row>
    <row r="183" spans="1:6" ht="50.25" customHeight="1" thickBot="1">
      <c r="A183" s="144"/>
      <c r="B183" s="145"/>
      <c r="C183" s="145"/>
      <c r="D183" s="145" t="s">
        <v>78</v>
      </c>
      <c r="E183" s="145"/>
      <c r="F183" s="145"/>
    </row>
    <row r="184" spans="1:6" ht="18.75">
      <c r="A184" s="116" t="s">
        <v>83</v>
      </c>
      <c r="B184" s="40" t="s">
        <v>79</v>
      </c>
      <c r="C184" s="68">
        <f>D184+E184+F184</f>
        <v>13048000</v>
      </c>
      <c r="D184" s="57">
        <f>D186+D262+D278</f>
        <v>13048000</v>
      </c>
      <c r="E184" s="57">
        <f>E186+E262+E278</f>
        <v>0</v>
      </c>
      <c r="F184" s="57">
        <f>F186+F262+F278</f>
        <v>0</v>
      </c>
    </row>
    <row r="185" spans="1:6" ht="18.75">
      <c r="A185" s="117" t="s">
        <v>16</v>
      </c>
      <c r="B185" s="42" t="s">
        <v>79</v>
      </c>
      <c r="C185" s="43" t="s">
        <v>113</v>
      </c>
      <c r="D185" s="42" t="s">
        <v>113</v>
      </c>
      <c r="E185" s="42" t="s">
        <v>113</v>
      </c>
      <c r="F185" s="42" t="s">
        <v>113</v>
      </c>
    </row>
    <row r="186" spans="1:6" ht="93.75">
      <c r="A186" s="109" t="s">
        <v>269</v>
      </c>
      <c r="B186" s="49" t="s">
        <v>79</v>
      </c>
      <c r="C186" s="69">
        <f>D186+E186+F186</f>
        <v>9360800</v>
      </c>
      <c r="D186" s="63">
        <f>D187</f>
        <v>9360800</v>
      </c>
      <c r="E186" s="63">
        <f>E187</f>
        <v>0</v>
      </c>
      <c r="F186" s="63">
        <f>F187</f>
        <v>0</v>
      </c>
    </row>
    <row r="187" spans="1:6" ht="37.5">
      <c r="A187" s="26" t="s">
        <v>84</v>
      </c>
      <c r="B187" s="50" t="s">
        <v>79</v>
      </c>
      <c r="C187" s="70">
        <f>D187+E187+F187</f>
        <v>9360800</v>
      </c>
      <c r="D187" s="71">
        <f>D189+D194+D197+D203+D207+D210+D217+D218+D225+D237+D238+D246+D254</f>
        <v>9360800</v>
      </c>
      <c r="E187" s="71">
        <f>E188+E189+E194+E197+E202+E203+E207+E217+E218+E225+E226+E237+E238+E239+E246+E254</f>
        <v>0</v>
      </c>
      <c r="F187" s="71">
        <f>F188+F189+F194+F197+F202+F203+F207+F217+F218+F225+F226+F237+F238+F239+F246+F254</f>
        <v>0</v>
      </c>
    </row>
    <row r="188" spans="1:6" ht="37.5" hidden="1">
      <c r="A188" s="24" t="s">
        <v>85</v>
      </c>
      <c r="B188" s="47">
        <v>210</v>
      </c>
      <c r="C188" s="72"/>
      <c r="D188" s="73"/>
      <c r="E188" s="73"/>
      <c r="F188" s="73"/>
    </row>
    <row r="189" spans="1:6" ht="18.75">
      <c r="A189" s="107" t="s">
        <v>86</v>
      </c>
      <c r="B189" s="46">
        <v>211</v>
      </c>
      <c r="C189" s="74">
        <f>D189+E189+F189</f>
        <v>6897900</v>
      </c>
      <c r="D189" s="112">
        <f>D190+D191+D192</f>
        <v>6897900</v>
      </c>
      <c r="E189" s="112">
        <f>SUM(E190:E192)</f>
        <v>0</v>
      </c>
      <c r="F189" s="112">
        <f>SUM(F190:F192)</f>
        <v>0</v>
      </c>
    </row>
    <row r="190" spans="1:6" ht="37.5">
      <c r="A190" s="88" t="s">
        <v>257</v>
      </c>
      <c r="B190" s="89" t="s">
        <v>125</v>
      </c>
      <c r="C190" s="90">
        <f>SUM(D190:F190)</f>
        <v>5286500</v>
      </c>
      <c r="D190" s="65">
        <v>5286500</v>
      </c>
      <c r="E190" s="65"/>
      <c r="F190" s="65"/>
    </row>
    <row r="191" spans="1:6" ht="37.5">
      <c r="A191" s="88" t="s">
        <v>258</v>
      </c>
      <c r="B191" s="89" t="s">
        <v>127</v>
      </c>
      <c r="C191" s="90">
        <f>SUM(D191:F191)</f>
        <v>42400</v>
      </c>
      <c r="D191" s="65">
        <v>42400</v>
      </c>
      <c r="E191" s="65"/>
      <c r="F191" s="65"/>
    </row>
    <row r="192" spans="1:6" ht="56.25">
      <c r="A192" s="88" t="s">
        <v>128</v>
      </c>
      <c r="B192" s="89" t="s">
        <v>129</v>
      </c>
      <c r="C192" s="90">
        <f>SUM(D192:F192)</f>
        <v>1569000</v>
      </c>
      <c r="D192" s="65">
        <v>1569000</v>
      </c>
      <c r="E192" s="65"/>
      <c r="F192" s="65"/>
    </row>
    <row r="193" spans="1:6" ht="18.75">
      <c r="A193" s="91" t="s">
        <v>122</v>
      </c>
      <c r="B193" s="92"/>
      <c r="C193" s="93"/>
      <c r="D193" s="65"/>
      <c r="E193" s="65"/>
      <c r="F193" s="65"/>
    </row>
    <row r="194" spans="1:6" ht="18.75">
      <c r="A194" s="108" t="s">
        <v>87</v>
      </c>
      <c r="B194" s="92">
        <v>212</v>
      </c>
      <c r="C194" s="93">
        <f>D194+E194+F194</f>
        <v>0</v>
      </c>
      <c r="D194" s="114">
        <f>D195+D196</f>
        <v>0</v>
      </c>
      <c r="E194" s="114">
        <f>E195+E196</f>
        <v>0</v>
      </c>
      <c r="F194" s="114">
        <f>F195+F196</f>
        <v>0</v>
      </c>
    </row>
    <row r="195" spans="1:6" ht="18.75">
      <c r="A195" s="94" t="s">
        <v>130</v>
      </c>
      <c r="B195" s="89" t="s">
        <v>131</v>
      </c>
      <c r="C195" s="90">
        <f>SUM(D195:F195)</f>
        <v>0</v>
      </c>
      <c r="D195" s="65"/>
      <c r="E195" s="65"/>
      <c r="F195" s="65"/>
    </row>
    <row r="196" spans="1:6" ht="18.75">
      <c r="A196" s="95" t="s">
        <v>132</v>
      </c>
      <c r="B196" s="89" t="s">
        <v>133</v>
      </c>
      <c r="C196" s="90">
        <f>SUM(D196:F196)</f>
        <v>0</v>
      </c>
      <c r="D196" s="65"/>
      <c r="E196" s="65"/>
      <c r="F196" s="65"/>
    </row>
    <row r="197" spans="1:6" ht="37.5">
      <c r="A197" s="108" t="s">
        <v>88</v>
      </c>
      <c r="B197" s="92">
        <v>213</v>
      </c>
      <c r="C197" s="93">
        <f>D197+E197+F197</f>
        <v>2083200</v>
      </c>
      <c r="D197" s="114">
        <f>D198+D199+D200</f>
        <v>2083200</v>
      </c>
      <c r="E197" s="114">
        <f>E198+E199+E200</f>
        <v>0</v>
      </c>
      <c r="F197" s="114">
        <f>F198+F199+F200</f>
        <v>0</v>
      </c>
    </row>
    <row r="198" spans="1:6" ht="37.5">
      <c r="A198" s="88" t="s">
        <v>257</v>
      </c>
      <c r="B198" s="89" t="s">
        <v>134</v>
      </c>
      <c r="C198" s="90">
        <f>SUM(D198:F198)</f>
        <v>1596600</v>
      </c>
      <c r="D198" s="65">
        <v>1596600</v>
      </c>
      <c r="E198" s="65"/>
      <c r="F198" s="65"/>
    </row>
    <row r="199" spans="1:6" ht="37.5">
      <c r="A199" s="88" t="s">
        <v>258</v>
      </c>
      <c r="B199" s="89" t="s">
        <v>135</v>
      </c>
      <c r="C199" s="90">
        <f>SUM(D199:F199)</f>
        <v>12800</v>
      </c>
      <c r="D199" s="65">
        <v>12800</v>
      </c>
      <c r="E199" s="65"/>
      <c r="F199" s="65"/>
    </row>
    <row r="200" spans="1:6" ht="56.25">
      <c r="A200" s="88" t="s">
        <v>128</v>
      </c>
      <c r="B200" s="89" t="s">
        <v>136</v>
      </c>
      <c r="C200" s="90">
        <f>SUM(D200:F200)</f>
        <v>473800</v>
      </c>
      <c r="D200" s="65">
        <v>473800</v>
      </c>
      <c r="E200" s="65"/>
      <c r="F200" s="65"/>
    </row>
    <row r="201" spans="1:6" ht="18.75">
      <c r="A201" s="91" t="s">
        <v>122</v>
      </c>
      <c r="B201" s="92"/>
      <c r="C201" s="93">
        <f>SUM(D201:F201)</f>
        <v>195900</v>
      </c>
      <c r="D201" s="65">
        <v>195900</v>
      </c>
      <c r="E201" s="65"/>
      <c r="F201" s="65"/>
    </row>
    <row r="202" spans="1:6" ht="16.5" customHeight="1" hidden="1">
      <c r="A202" s="88" t="s">
        <v>89</v>
      </c>
      <c r="B202" s="89">
        <v>220</v>
      </c>
      <c r="C202" s="93"/>
      <c r="D202" s="65"/>
      <c r="E202" s="65"/>
      <c r="F202" s="65"/>
    </row>
    <row r="203" spans="1:6" ht="18.75">
      <c r="A203" s="108" t="s">
        <v>90</v>
      </c>
      <c r="B203" s="92">
        <v>221</v>
      </c>
      <c r="C203" s="93">
        <f>D203+E203+F203</f>
        <v>46700</v>
      </c>
      <c r="D203" s="114">
        <f>D204+D205+D206</f>
        <v>46700</v>
      </c>
      <c r="E203" s="114">
        <f>E204+E205+E206</f>
        <v>0</v>
      </c>
      <c r="F203" s="114">
        <f>F204+F205+F206</f>
        <v>0</v>
      </c>
    </row>
    <row r="204" spans="1:6" ht="18.75">
      <c r="A204" s="95" t="s">
        <v>137</v>
      </c>
      <c r="B204" s="89" t="s">
        <v>138</v>
      </c>
      <c r="C204" s="90">
        <f>SUM(D204:F204)</f>
        <v>35900</v>
      </c>
      <c r="D204" s="65">
        <v>35900</v>
      </c>
      <c r="E204" s="65"/>
      <c r="F204" s="65"/>
    </row>
    <row r="205" spans="1:6" ht="18.75">
      <c r="A205" s="95" t="s">
        <v>139</v>
      </c>
      <c r="B205" s="89" t="s">
        <v>140</v>
      </c>
      <c r="C205" s="90">
        <f>SUM(D205:F205)</f>
        <v>0</v>
      </c>
      <c r="D205" s="65"/>
      <c r="E205" s="65"/>
      <c r="F205" s="65"/>
    </row>
    <row r="206" spans="1:6" ht="18.75">
      <c r="A206" s="95" t="s">
        <v>141</v>
      </c>
      <c r="B206" s="89" t="s">
        <v>142</v>
      </c>
      <c r="C206" s="90">
        <f>SUM(D206:F206)</f>
        <v>10800</v>
      </c>
      <c r="D206" s="65">
        <v>10800</v>
      </c>
      <c r="E206" s="65"/>
      <c r="F206" s="65"/>
    </row>
    <row r="207" spans="1:6" ht="18.75">
      <c r="A207" s="108" t="s">
        <v>91</v>
      </c>
      <c r="B207" s="92">
        <v>222</v>
      </c>
      <c r="C207" s="93">
        <f>D207+E207+F207</f>
        <v>0</v>
      </c>
      <c r="D207" s="114">
        <f>D208+D209</f>
        <v>0</v>
      </c>
      <c r="E207" s="114">
        <f>E208+E209</f>
        <v>0</v>
      </c>
      <c r="F207" s="114">
        <f>F208+F209</f>
        <v>0</v>
      </c>
    </row>
    <row r="208" spans="1:6" ht="37.5">
      <c r="A208" s="95" t="s">
        <v>143</v>
      </c>
      <c r="B208" s="89" t="s">
        <v>144</v>
      </c>
      <c r="C208" s="90">
        <f aca="true" t="shared" si="1" ref="C208:C216">SUM(D208:F208)</f>
        <v>0</v>
      </c>
      <c r="D208" s="65"/>
      <c r="E208" s="65"/>
      <c r="F208" s="65"/>
    </row>
    <row r="209" spans="1:6" ht="18.75">
      <c r="A209" s="95" t="s">
        <v>145</v>
      </c>
      <c r="B209" s="89" t="s">
        <v>146</v>
      </c>
      <c r="C209" s="90">
        <f t="shared" si="1"/>
        <v>0</v>
      </c>
      <c r="D209" s="65"/>
      <c r="E209" s="65"/>
      <c r="F209" s="65"/>
    </row>
    <row r="210" spans="1:6" ht="18.75">
      <c r="A210" s="108" t="s">
        <v>147</v>
      </c>
      <c r="B210" s="96">
        <v>223</v>
      </c>
      <c r="C210" s="93">
        <f t="shared" si="1"/>
        <v>0</v>
      </c>
      <c r="D210" s="114">
        <f>D211+D212+D213+D214+D215+D216</f>
        <v>0</v>
      </c>
      <c r="E210" s="114">
        <f>E211+E212+E213+E214+E215+E216</f>
        <v>0</v>
      </c>
      <c r="F210" s="114">
        <f>F211+F212+F213+F214+F215+F216</f>
        <v>0</v>
      </c>
    </row>
    <row r="211" spans="1:6" ht="37.5">
      <c r="A211" s="95" t="s">
        <v>148</v>
      </c>
      <c r="B211" s="89" t="s">
        <v>149</v>
      </c>
      <c r="C211" s="90">
        <f t="shared" si="1"/>
        <v>0</v>
      </c>
      <c r="D211" s="65"/>
      <c r="E211" s="65"/>
      <c r="F211" s="65"/>
    </row>
    <row r="212" spans="1:6" ht="18.75">
      <c r="A212" s="95" t="s">
        <v>150</v>
      </c>
      <c r="B212" s="89" t="s">
        <v>151</v>
      </c>
      <c r="C212" s="90">
        <f t="shared" si="1"/>
        <v>0</v>
      </c>
      <c r="D212" s="65"/>
      <c r="E212" s="65"/>
      <c r="F212" s="65"/>
    </row>
    <row r="213" spans="1:6" ht="18.75">
      <c r="A213" s="95" t="s">
        <v>152</v>
      </c>
      <c r="B213" s="89" t="s">
        <v>153</v>
      </c>
      <c r="C213" s="90">
        <f t="shared" si="1"/>
        <v>0</v>
      </c>
      <c r="D213" s="65"/>
      <c r="E213" s="65"/>
      <c r="F213" s="65"/>
    </row>
    <row r="214" spans="1:6" ht="37.5">
      <c r="A214" s="95" t="s">
        <v>154</v>
      </c>
      <c r="B214" s="89" t="s">
        <v>155</v>
      </c>
      <c r="C214" s="90">
        <f t="shared" si="1"/>
        <v>0</v>
      </c>
      <c r="D214" s="65"/>
      <c r="E214" s="65"/>
      <c r="F214" s="65"/>
    </row>
    <row r="215" spans="1:6" ht="18.75">
      <c r="A215" s="95" t="s">
        <v>156</v>
      </c>
      <c r="B215" s="89" t="s">
        <v>157</v>
      </c>
      <c r="C215" s="90">
        <f t="shared" si="1"/>
        <v>0</v>
      </c>
      <c r="D215" s="65"/>
      <c r="E215" s="65"/>
      <c r="F215" s="65"/>
    </row>
    <row r="216" spans="1:6" ht="18.75">
      <c r="A216" s="95" t="s">
        <v>158</v>
      </c>
      <c r="B216" s="89" t="s">
        <v>159</v>
      </c>
      <c r="C216" s="90">
        <f t="shared" si="1"/>
        <v>0</v>
      </c>
      <c r="D216" s="65"/>
      <c r="E216" s="65"/>
      <c r="F216" s="65"/>
    </row>
    <row r="217" spans="1:6" ht="37.5">
      <c r="A217" s="108" t="s">
        <v>92</v>
      </c>
      <c r="B217" s="92">
        <v>224</v>
      </c>
      <c r="C217" s="93">
        <f>D217+E217+F217</f>
        <v>0</v>
      </c>
      <c r="D217" s="114">
        <v>0</v>
      </c>
      <c r="E217" s="114">
        <v>0</v>
      </c>
      <c r="F217" s="114">
        <v>0</v>
      </c>
    </row>
    <row r="218" spans="1:6" ht="37.5">
      <c r="A218" s="108" t="s">
        <v>93</v>
      </c>
      <c r="B218" s="92">
        <v>225</v>
      </c>
      <c r="C218" s="93">
        <f>D218+E218+F218</f>
        <v>0</v>
      </c>
      <c r="D218" s="114">
        <f>D219+D220+D221+D222+D223+D224</f>
        <v>0</v>
      </c>
      <c r="E218" s="114">
        <f>E219+E220+E221+E222+E223+E224</f>
        <v>0</v>
      </c>
      <c r="F218" s="114">
        <f>F219+F220+F221+F222+F223+F224</f>
        <v>0</v>
      </c>
    </row>
    <row r="219" spans="1:6" ht="37.5">
      <c r="A219" s="95" t="s">
        <v>160</v>
      </c>
      <c r="B219" s="89" t="s">
        <v>161</v>
      </c>
      <c r="C219" s="90">
        <f aca="true" t="shared" si="2" ref="C219:C224">SUM(D219:F219)</f>
        <v>0</v>
      </c>
      <c r="D219" s="65"/>
      <c r="E219" s="65"/>
      <c r="F219" s="65"/>
    </row>
    <row r="220" spans="1:6" ht="37.5">
      <c r="A220" s="95" t="s">
        <v>162</v>
      </c>
      <c r="B220" s="89" t="s">
        <v>163</v>
      </c>
      <c r="C220" s="90">
        <f t="shared" si="2"/>
        <v>0</v>
      </c>
      <c r="D220" s="97"/>
      <c r="E220" s="97"/>
      <c r="F220" s="97"/>
    </row>
    <row r="221" spans="1:6" ht="37.5">
      <c r="A221" s="95" t="s">
        <v>164</v>
      </c>
      <c r="B221" s="89" t="s">
        <v>165</v>
      </c>
      <c r="C221" s="90">
        <f t="shared" si="2"/>
        <v>0</v>
      </c>
      <c r="D221" s="97"/>
      <c r="E221" s="97"/>
      <c r="F221" s="97"/>
    </row>
    <row r="222" spans="1:6" ht="18.75">
      <c r="A222" s="95" t="s">
        <v>166</v>
      </c>
      <c r="B222" s="89" t="s">
        <v>167</v>
      </c>
      <c r="C222" s="90">
        <f t="shared" si="2"/>
        <v>0</v>
      </c>
      <c r="D222" s="97"/>
      <c r="E222" s="97"/>
      <c r="F222" s="97"/>
    </row>
    <row r="223" spans="1:6" ht="37.5">
      <c r="A223" s="95" t="s">
        <v>168</v>
      </c>
      <c r="B223" s="89" t="s">
        <v>169</v>
      </c>
      <c r="C223" s="90">
        <f t="shared" si="2"/>
        <v>0</v>
      </c>
      <c r="D223" s="97"/>
      <c r="E223" s="97"/>
      <c r="F223" s="97"/>
    </row>
    <row r="224" spans="1:6" ht="37.5">
      <c r="A224" s="95" t="s">
        <v>170</v>
      </c>
      <c r="B224" s="89" t="s">
        <v>171</v>
      </c>
      <c r="C224" s="90">
        <f t="shared" si="2"/>
        <v>0</v>
      </c>
      <c r="D224" s="97">
        <v>0</v>
      </c>
      <c r="E224" s="97"/>
      <c r="F224" s="97"/>
    </row>
    <row r="225" spans="1:6" ht="18.75">
      <c r="A225" s="108" t="s">
        <v>94</v>
      </c>
      <c r="B225" s="92">
        <v>226</v>
      </c>
      <c r="C225" s="93">
        <f>D225+E225+F225</f>
        <v>40000</v>
      </c>
      <c r="D225" s="114">
        <f>D227+D228+D229+D230+D231+D232+D233+D234+D235+D236</f>
        <v>40000</v>
      </c>
      <c r="E225" s="114">
        <f>E227+E228+E229+E230+E231+E232+E233+E234+E235+E236</f>
        <v>0</v>
      </c>
      <c r="F225" s="114">
        <f>F227+F228+F229+F230+F231+F232+F233+F234+F235</f>
        <v>0</v>
      </c>
    </row>
    <row r="226" spans="1:6" ht="18.75" hidden="1">
      <c r="A226" s="88" t="s">
        <v>95</v>
      </c>
      <c r="B226" s="89">
        <v>260</v>
      </c>
      <c r="C226" s="93"/>
      <c r="D226" s="65"/>
      <c r="E226" s="65"/>
      <c r="F226" s="65"/>
    </row>
    <row r="227" spans="1:6" ht="18.75">
      <c r="A227" s="95" t="s">
        <v>296</v>
      </c>
      <c r="B227" s="89" t="s">
        <v>173</v>
      </c>
      <c r="C227" s="90">
        <f aca="true" t="shared" si="3" ref="C227:C236">SUM(D227:F227)</f>
        <v>40000</v>
      </c>
      <c r="D227" s="65">
        <v>40000</v>
      </c>
      <c r="E227" s="65"/>
      <c r="F227" s="65"/>
    </row>
    <row r="228" spans="1:6" ht="37.5">
      <c r="A228" s="95" t="s">
        <v>174</v>
      </c>
      <c r="B228" s="89" t="s">
        <v>175</v>
      </c>
      <c r="C228" s="90">
        <f t="shared" si="3"/>
        <v>0</v>
      </c>
      <c r="D228" s="65"/>
      <c r="E228" s="65"/>
      <c r="F228" s="65"/>
    </row>
    <row r="229" spans="1:6" ht="37.5">
      <c r="A229" s="95" t="s">
        <v>176</v>
      </c>
      <c r="B229" s="89" t="s">
        <v>177</v>
      </c>
      <c r="C229" s="90">
        <f t="shared" si="3"/>
        <v>0</v>
      </c>
      <c r="D229" s="65"/>
      <c r="E229" s="65"/>
      <c r="F229" s="65"/>
    </row>
    <row r="230" spans="1:6" ht="37.5">
      <c r="A230" s="95" t="s">
        <v>178</v>
      </c>
      <c r="B230" s="89" t="s">
        <v>179</v>
      </c>
      <c r="C230" s="90">
        <f t="shared" si="3"/>
        <v>0</v>
      </c>
      <c r="D230" s="65"/>
      <c r="E230" s="65"/>
      <c r="F230" s="65"/>
    </row>
    <row r="231" spans="1:6" ht="37.5">
      <c r="A231" s="95" t="s">
        <v>180</v>
      </c>
      <c r="B231" s="89" t="s">
        <v>181</v>
      </c>
      <c r="C231" s="90">
        <f t="shared" si="3"/>
        <v>0</v>
      </c>
      <c r="D231" s="65"/>
      <c r="E231" s="65"/>
      <c r="F231" s="65"/>
    </row>
    <row r="232" spans="1:6" ht="56.25">
      <c r="A232" s="95" t="s">
        <v>182</v>
      </c>
      <c r="B232" s="89" t="s">
        <v>183</v>
      </c>
      <c r="C232" s="90">
        <f t="shared" si="3"/>
        <v>0</v>
      </c>
      <c r="D232" s="65"/>
      <c r="E232" s="65"/>
      <c r="F232" s="65"/>
    </row>
    <row r="233" spans="1:6" ht="18.75">
      <c r="A233" s="95" t="s">
        <v>166</v>
      </c>
      <c r="B233" s="89" t="s">
        <v>184</v>
      </c>
      <c r="C233" s="90">
        <f t="shared" si="3"/>
        <v>0</v>
      </c>
      <c r="D233" s="65"/>
      <c r="E233" s="65"/>
      <c r="F233" s="65"/>
    </row>
    <row r="234" spans="1:6" ht="75">
      <c r="A234" s="95" t="s">
        <v>185</v>
      </c>
      <c r="B234" s="89" t="s">
        <v>186</v>
      </c>
      <c r="C234" s="90">
        <f t="shared" si="3"/>
        <v>0</v>
      </c>
      <c r="D234" s="65"/>
      <c r="E234" s="65"/>
      <c r="F234" s="65"/>
    </row>
    <row r="235" spans="1:6" ht="37.5">
      <c r="A235" s="95" t="s">
        <v>168</v>
      </c>
      <c r="B235" s="89" t="s">
        <v>187</v>
      </c>
      <c r="C235" s="90">
        <f t="shared" si="3"/>
        <v>0</v>
      </c>
      <c r="D235" s="65"/>
      <c r="E235" s="65"/>
      <c r="F235" s="65"/>
    </row>
    <row r="236" spans="1:6" ht="18.75">
      <c r="A236" s="95" t="s">
        <v>188</v>
      </c>
      <c r="B236" s="89" t="s">
        <v>189</v>
      </c>
      <c r="C236" s="90">
        <f t="shared" si="3"/>
        <v>0</v>
      </c>
      <c r="D236" s="65"/>
      <c r="E236" s="65"/>
      <c r="F236" s="65"/>
    </row>
    <row r="237" spans="1:6" ht="37.5">
      <c r="A237" s="108" t="s">
        <v>96</v>
      </c>
      <c r="B237" s="92">
        <v>262</v>
      </c>
      <c r="C237" s="93">
        <f>D237+E237+F237</f>
        <v>0</v>
      </c>
      <c r="D237" s="114">
        <v>0</v>
      </c>
      <c r="E237" s="114">
        <v>0</v>
      </c>
      <c r="F237" s="114">
        <v>0</v>
      </c>
    </row>
    <row r="238" spans="1:6" ht="18.75">
      <c r="A238" s="108" t="s">
        <v>97</v>
      </c>
      <c r="B238" s="92">
        <v>290</v>
      </c>
      <c r="C238" s="93">
        <f>D238+E238+F238</f>
        <v>0</v>
      </c>
      <c r="D238" s="114">
        <f>D240+D241+D242+D243+D244+D245</f>
        <v>0</v>
      </c>
      <c r="E238" s="114">
        <f>E240+E241+E242+E243+E244+E245</f>
        <v>0</v>
      </c>
      <c r="F238" s="114">
        <f>F240+F241+F242+F243+F244+F245</f>
        <v>0</v>
      </c>
    </row>
    <row r="239" spans="1:6" ht="37.5" hidden="1">
      <c r="A239" s="88" t="s">
        <v>98</v>
      </c>
      <c r="B239" s="89">
        <v>300</v>
      </c>
      <c r="C239" s="93"/>
      <c r="D239" s="65"/>
      <c r="E239" s="65"/>
      <c r="F239" s="65"/>
    </row>
    <row r="240" spans="1:6" ht="18.75">
      <c r="A240" s="98" t="s">
        <v>190</v>
      </c>
      <c r="B240" s="89" t="s">
        <v>191</v>
      </c>
      <c r="C240" s="90">
        <f aca="true" t="shared" si="4" ref="C240:C245">SUM(D240:F240)</f>
        <v>0</v>
      </c>
      <c r="D240" s="97"/>
      <c r="E240" s="97"/>
      <c r="F240" s="97"/>
    </row>
    <row r="241" spans="1:6" ht="18.75">
      <c r="A241" s="98" t="s">
        <v>192</v>
      </c>
      <c r="B241" s="89" t="s">
        <v>193</v>
      </c>
      <c r="C241" s="90">
        <f t="shared" si="4"/>
        <v>0</v>
      </c>
      <c r="D241" s="97"/>
      <c r="E241" s="97"/>
      <c r="F241" s="97"/>
    </row>
    <row r="242" spans="1:6" ht="75">
      <c r="A242" s="98" t="s">
        <v>194</v>
      </c>
      <c r="B242" s="89" t="s">
        <v>195</v>
      </c>
      <c r="C242" s="90">
        <f t="shared" si="4"/>
        <v>0</v>
      </c>
      <c r="D242" s="97"/>
      <c r="E242" s="97"/>
      <c r="F242" s="97"/>
    </row>
    <row r="243" spans="1:6" ht="18.75">
      <c r="A243" s="98" t="s">
        <v>196</v>
      </c>
      <c r="B243" s="89" t="s">
        <v>197</v>
      </c>
      <c r="C243" s="90">
        <f t="shared" si="4"/>
        <v>0</v>
      </c>
      <c r="D243" s="97"/>
      <c r="E243" s="97"/>
      <c r="F243" s="97"/>
    </row>
    <row r="244" spans="1:6" ht="75">
      <c r="A244" s="98" t="s">
        <v>198</v>
      </c>
      <c r="B244" s="89" t="s">
        <v>267</v>
      </c>
      <c r="C244" s="90">
        <f t="shared" si="4"/>
        <v>0</v>
      </c>
      <c r="D244" s="97"/>
      <c r="E244" s="97"/>
      <c r="F244" s="97"/>
    </row>
    <row r="245" spans="1:6" ht="18.75">
      <c r="A245" s="98" t="s">
        <v>199</v>
      </c>
      <c r="B245" s="89" t="s">
        <v>268</v>
      </c>
      <c r="C245" s="90">
        <f t="shared" si="4"/>
        <v>0</v>
      </c>
      <c r="D245" s="65"/>
      <c r="E245" s="65"/>
      <c r="F245" s="65"/>
    </row>
    <row r="246" spans="1:6" ht="37.5">
      <c r="A246" s="108" t="s">
        <v>99</v>
      </c>
      <c r="B246" s="92">
        <v>310</v>
      </c>
      <c r="C246" s="93">
        <f>D246+E246+F246</f>
        <v>84900</v>
      </c>
      <c r="D246" s="114">
        <f>D247+D248+D249+D250+D251+D253</f>
        <v>84900</v>
      </c>
      <c r="E246" s="114">
        <f>E247+E248+E249+E250+E251+E253</f>
        <v>0</v>
      </c>
      <c r="F246" s="114">
        <f>F247+F248+F249+F250+F251+F253</f>
        <v>0</v>
      </c>
    </row>
    <row r="247" spans="1:6" ht="18.75">
      <c r="A247" s="98" t="s">
        <v>200</v>
      </c>
      <c r="B247" s="89" t="s">
        <v>201</v>
      </c>
      <c r="C247" s="90">
        <v>0</v>
      </c>
      <c r="D247" s="65">
        <v>0</v>
      </c>
      <c r="E247" s="65"/>
      <c r="F247" s="65"/>
    </row>
    <row r="248" spans="1:6" ht="37.5">
      <c r="A248" s="98" t="s">
        <v>202</v>
      </c>
      <c r="B248" s="89" t="s">
        <v>203</v>
      </c>
      <c r="C248" s="90">
        <v>0</v>
      </c>
      <c r="D248" s="65">
        <v>0</v>
      </c>
      <c r="E248" s="65"/>
      <c r="F248" s="65"/>
    </row>
    <row r="249" spans="1:6" ht="18.75">
      <c r="A249" s="98" t="s">
        <v>204</v>
      </c>
      <c r="B249" s="89" t="s">
        <v>205</v>
      </c>
      <c r="C249" s="90">
        <v>0</v>
      </c>
      <c r="D249" s="65"/>
      <c r="E249" s="65"/>
      <c r="F249" s="65"/>
    </row>
    <row r="250" spans="1:6" ht="18.75">
      <c r="A250" s="98" t="s">
        <v>206</v>
      </c>
      <c r="B250" s="89" t="s">
        <v>207</v>
      </c>
      <c r="C250" s="90">
        <v>0</v>
      </c>
      <c r="D250" s="65"/>
      <c r="E250" s="65"/>
      <c r="F250" s="65"/>
    </row>
    <row r="251" spans="1:6" ht="18.75">
      <c r="A251" s="98" t="s">
        <v>166</v>
      </c>
      <c r="B251" s="89" t="s">
        <v>208</v>
      </c>
      <c r="C251" s="90">
        <v>0</v>
      </c>
      <c r="D251" s="65"/>
      <c r="E251" s="65"/>
      <c r="F251" s="65"/>
    </row>
    <row r="252" spans="1:6" ht="56.25">
      <c r="A252" s="98" t="s">
        <v>209</v>
      </c>
      <c r="B252" s="89" t="s">
        <v>210</v>
      </c>
      <c r="C252" s="90">
        <v>0</v>
      </c>
      <c r="D252" s="65"/>
      <c r="E252" s="65"/>
      <c r="F252" s="65"/>
    </row>
    <row r="253" spans="1:6" ht="18.75">
      <c r="A253" s="98" t="s">
        <v>293</v>
      </c>
      <c r="B253" s="89" t="s">
        <v>292</v>
      </c>
      <c r="C253" s="90">
        <v>0</v>
      </c>
      <c r="D253" s="65">
        <v>84900</v>
      </c>
      <c r="E253" s="65"/>
      <c r="F253" s="65"/>
    </row>
    <row r="254" spans="1:6" ht="37.5">
      <c r="A254" s="108" t="s">
        <v>100</v>
      </c>
      <c r="B254" s="92">
        <v>340</v>
      </c>
      <c r="C254" s="93">
        <f>D254+E254+F254</f>
        <v>208100</v>
      </c>
      <c r="D254" s="114">
        <f>D255+D256+D257+D258+D259+D260+D261</f>
        <v>208100</v>
      </c>
      <c r="E254" s="114">
        <f>E255+E256+E257+E258+E259+E260+E261</f>
        <v>0</v>
      </c>
      <c r="F254" s="114">
        <f>F255+F256+F257+F258+F259+F260+F261</f>
        <v>0</v>
      </c>
    </row>
    <row r="255" spans="1:6" ht="37.5">
      <c r="A255" s="98" t="s">
        <v>211</v>
      </c>
      <c r="B255" s="89" t="s">
        <v>212</v>
      </c>
      <c r="C255" s="90">
        <f aca="true" t="shared" si="5" ref="C255:C261">SUM(D255:F255)</f>
        <v>0</v>
      </c>
      <c r="D255" s="65"/>
      <c r="E255" s="65"/>
      <c r="F255" s="65"/>
    </row>
    <row r="256" spans="1:6" ht="37.5">
      <c r="A256" s="98" t="s">
        <v>213</v>
      </c>
      <c r="B256" s="89" t="s">
        <v>214</v>
      </c>
      <c r="C256" s="90">
        <f t="shared" si="5"/>
        <v>0</v>
      </c>
      <c r="D256" s="65"/>
      <c r="E256" s="65"/>
      <c r="F256" s="65"/>
    </row>
    <row r="257" spans="1:6" ht="37.5">
      <c r="A257" s="98" t="s">
        <v>215</v>
      </c>
      <c r="B257" s="89" t="s">
        <v>216</v>
      </c>
      <c r="C257" s="90">
        <f t="shared" si="5"/>
        <v>0</v>
      </c>
      <c r="D257" s="65"/>
      <c r="E257" s="65"/>
      <c r="F257" s="65"/>
    </row>
    <row r="258" spans="1:6" ht="37.5">
      <c r="A258" s="98" t="s">
        <v>217</v>
      </c>
      <c r="B258" s="89" t="s">
        <v>218</v>
      </c>
      <c r="C258" s="90">
        <f t="shared" si="5"/>
        <v>0</v>
      </c>
      <c r="D258" s="65"/>
      <c r="E258" s="65"/>
      <c r="F258" s="65"/>
    </row>
    <row r="259" spans="1:6" ht="37.5">
      <c r="A259" s="98" t="s">
        <v>219</v>
      </c>
      <c r="B259" s="89" t="s">
        <v>220</v>
      </c>
      <c r="C259" s="90">
        <f t="shared" si="5"/>
        <v>0</v>
      </c>
      <c r="D259" s="65"/>
      <c r="E259" s="65"/>
      <c r="F259" s="65"/>
    </row>
    <row r="260" spans="1:6" ht="18.75">
      <c r="A260" s="98" t="s">
        <v>166</v>
      </c>
      <c r="B260" s="89" t="s">
        <v>221</v>
      </c>
      <c r="C260" s="90">
        <f t="shared" si="5"/>
        <v>0</v>
      </c>
      <c r="D260" s="65"/>
      <c r="E260" s="65"/>
      <c r="F260" s="65"/>
    </row>
    <row r="261" spans="1:6" ht="56.25">
      <c r="A261" s="98" t="s">
        <v>222</v>
      </c>
      <c r="B261" s="89" t="s">
        <v>223</v>
      </c>
      <c r="C261" s="90">
        <f t="shared" si="5"/>
        <v>208100</v>
      </c>
      <c r="D261" s="65">
        <v>208100</v>
      </c>
      <c r="E261" s="65"/>
      <c r="F261" s="65"/>
    </row>
    <row r="262" spans="1:6" ht="37.5">
      <c r="A262" s="109" t="s">
        <v>102</v>
      </c>
      <c r="B262" s="49" t="s">
        <v>79</v>
      </c>
      <c r="C262" s="69">
        <f>D262+E262+F262</f>
        <v>94000</v>
      </c>
      <c r="D262" s="115">
        <f>D265+D268+D271+D274+D269</f>
        <v>94000</v>
      </c>
      <c r="E262" s="115">
        <f>E265+E268+E271+E274</f>
        <v>0</v>
      </c>
      <c r="F262" s="115">
        <f>F265+F268+F271+F274</f>
        <v>0</v>
      </c>
    </row>
    <row r="263" spans="1:6" ht="26.25" customHeight="1" hidden="1">
      <c r="A263" s="21"/>
      <c r="B263" s="52"/>
      <c r="C263" s="74"/>
      <c r="D263" s="66"/>
      <c r="E263" s="66"/>
      <c r="F263" s="66"/>
    </row>
    <row r="264" spans="1:6" ht="18.75" hidden="1">
      <c r="A264" s="17"/>
      <c r="B264" s="52"/>
      <c r="C264" s="74"/>
      <c r="D264" s="60"/>
      <c r="E264" s="60"/>
      <c r="F264" s="60"/>
    </row>
    <row r="265" spans="1:6" ht="168.75">
      <c r="A265" s="17" t="s">
        <v>261</v>
      </c>
      <c r="B265" s="51"/>
      <c r="C265" s="74">
        <f>D265+E265+F265</f>
        <v>0</v>
      </c>
      <c r="D265" s="60">
        <f>SUM(D266:D267)</f>
        <v>0</v>
      </c>
      <c r="E265" s="60">
        <f>SUM(E266:E267)</f>
        <v>0</v>
      </c>
      <c r="F265" s="60">
        <f>SUM(F266:F267)</f>
        <v>0</v>
      </c>
    </row>
    <row r="266" spans="1:6" ht="20.25" customHeight="1">
      <c r="A266" s="105"/>
      <c r="B266" s="103"/>
      <c r="C266" s="100">
        <f>D266+E266+F266</f>
        <v>0</v>
      </c>
      <c r="D266" s="101"/>
      <c r="E266" s="101"/>
      <c r="F266" s="101"/>
    </row>
    <row r="267" spans="1:6" ht="18.75" hidden="1">
      <c r="A267" s="17"/>
      <c r="B267" s="52"/>
      <c r="C267" s="74"/>
      <c r="D267" s="60"/>
      <c r="E267" s="60"/>
      <c r="F267" s="60"/>
    </row>
    <row r="268" spans="1:6" ht="75">
      <c r="A268" s="17" t="s">
        <v>283</v>
      </c>
      <c r="B268" s="51">
        <v>226</v>
      </c>
      <c r="C268" s="74">
        <f>D268+E268+F268</f>
        <v>0</v>
      </c>
      <c r="D268" s="60"/>
      <c r="E268" s="60">
        <v>0</v>
      </c>
      <c r="F268" s="60">
        <v>0</v>
      </c>
    </row>
    <row r="269" spans="1:6" ht="18.75">
      <c r="A269" s="17" t="s">
        <v>285</v>
      </c>
      <c r="B269" s="46">
        <v>310</v>
      </c>
      <c r="C269" s="74"/>
      <c r="D269" s="60"/>
      <c r="E269" s="60"/>
      <c r="F269" s="60"/>
    </row>
    <row r="270" spans="1:6" ht="20.25" customHeight="1">
      <c r="A270" s="105"/>
      <c r="B270" s="103"/>
      <c r="C270" s="100">
        <f>D270+E270+F270</f>
        <v>0</v>
      </c>
      <c r="D270" s="101"/>
      <c r="E270" s="101"/>
      <c r="F270" s="101"/>
    </row>
    <row r="271" spans="1:6" ht="300">
      <c r="A271" s="17" t="s">
        <v>260</v>
      </c>
      <c r="B271" s="52"/>
      <c r="C271" s="77">
        <f>D271+E271+F271</f>
        <v>0</v>
      </c>
      <c r="D271" s="78">
        <f>SUM(D272:D273)</f>
        <v>0</v>
      </c>
      <c r="E271" s="78">
        <f>SUM(E272:E273)</f>
        <v>0</v>
      </c>
      <c r="F271" s="78">
        <f>SUM(F272:F273)</f>
        <v>0</v>
      </c>
    </row>
    <row r="272" spans="1:6" ht="18.75">
      <c r="A272" s="102"/>
      <c r="B272" s="103"/>
      <c r="C272" s="104">
        <f>D272+E272+F272</f>
        <v>0</v>
      </c>
      <c r="D272" s="101"/>
      <c r="E272" s="101"/>
      <c r="F272" s="101"/>
    </row>
    <row r="273" spans="1:6" ht="18.75" hidden="1">
      <c r="A273" s="17"/>
      <c r="B273" s="46"/>
      <c r="C273" s="74"/>
      <c r="D273" s="60"/>
      <c r="E273" s="60"/>
      <c r="F273" s="60"/>
    </row>
    <row r="274" spans="1:6" ht="37.5">
      <c r="A274" s="17" t="s">
        <v>262</v>
      </c>
      <c r="B274" s="46"/>
      <c r="C274" s="77">
        <f>D274+E274+F274</f>
        <v>94000</v>
      </c>
      <c r="D274" s="78">
        <v>94000</v>
      </c>
      <c r="E274" s="78">
        <f>SUM(E275:E276)</f>
        <v>0</v>
      </c>
      <c r="F274" s="78">
        <f>SUM(F275:F276)</f>
        <v>0</v>
      </c>
    </row>
    <row r="275" spans="1:6" ht="18.75">
      <c r="A275" s="102"/>
      <c r="B275" s="103"/>
      <c r="C275" s="104">
        <f>D275+E275+F275</f>
        <v>0</v>
      </c>
      <c r="D275" s="101"/>
      <c r="E275" s="101"/>
      <c r="F275" s="101"/>
    </row>
    <row r="276" spans="1:6" ht="18.75" hidden="1">
      <c r="A276" s="17"/>
      <c r="B276" s="46"/>
      <c r="C276" s="74"/>
      <c r="D276" s="60"/>
      <c r="E276" s="60"/>
      <c r="F276" s="60"/>
    </row>
    <row r="277" spans="1:6" ht="18.75" hidden="1">
      <c r="A277" s="17"/>
      <c r="B277" s="46"/>
      <c r="C277" s="74"/>
      <c r="D277" s="60"/>
      <c r="E277" s="60"/>
      <c r="F277" s="60"/>
    </row>
    <row r="278" spans="1:6" ht="37.5">
      <c r="A278" s="109" t="s">
        <v>263</v>
      </c>
      <c r="B278" s="49" t="s">
        <v>79</v>
      </c>
      <c r="C278" s="75">
        <f>D278+E278+F278</f>
        <v>3593200</v>
      </c>
      <c r="D278" s="76">
        <f>D279+D284+D287+D292+D296+D306+D307+D314+D325+D333+D340+D341+D350+D326+D299</f>
        <v>3593200</v>
      </c>
      <c r="E278" s="76">
        <f>E279+E284+E287+E292+E296+E306+E307+E314+E325+E333+E340+E341+E350+E326+E299</f>
        <v>0</v>
      </c>
      <c r="F278" s="76">
        <f>F279+F284+F287+F292+F296+F306+F307+F314+F325+F333+F340+F341+F350+F326+F299</f>
        <v>0</v>
      </c>
    </row>
    <row r="279" spans="1:6" ht="18.75">
      <c r="A279" s="107" t="s">
        <v>86</v>
      </c>
      <c r="B279" s="46">
        <v>211</v>
      </c>
      <c r="C279" s="77">
        <f>D279+E279+F279</f>
        <v>929700</v>
      </c>
      <c r="D279" s="112">
        <f>D280+D281+D282+D283</f>
        <v>929700</v>
      </c>
      <c r="E279" s="112">
        <f>E280+E281+E282</f>
        <v>0</v>
      </c>
      <c r="F279" s="112">
        <f>F280+F281+F282</f>
        <v>0</v>
      </c>
    </row>
    <row r="280" spans="1:6" ht="37.5">
      <c r="A280" s="88" t="s">
        <v>257</v>
      </c>
      <c r="B280" s="89" t="s">
        <v>125</v>
      </c>
      <c r="C280" s="90">
        <v>0</v>
      </c>
      <c r="D280" s="65">
        <v>0</v>
      </c>
      <c r="E280" s="65"/>
      <c r="F280" s="65"/>
    </row>
    <row r="281" spans="1:6" ht="37.5">
      <c r="A281" s="88" t="s">
        <v>258</v>
      </c>
      <c r="B281" s="89" t="s">
        <v>127</v>
      </c>
      <c r="C281" s="90">
        <v>0</v>
      </c>
      <c r="D281" s="65">
        <v>0</v>
      </c>
      <c r="E281" s="65"/>
      <c r="F281" s="65"/>
    </row>
    <row r="282" spans="1:6" ht="56.25">
      <c r="A282" s="88" t="s">
        <v>128</v>
      </c>
      <c r="B282" s="89" t="s">
        <v>129</v>
      </c>
      <c r="C282" s="90">
        <v>0</v>
      </c>
      <c r="D282" s="65">
        <v>919900</v>
      </c>
      <c r="E282" s="65"/>
      <c r="F282" s="65"/>
    </row>
    <row r="283" spans="1:6" ht="18.75">
      <c r="A283" s="91" t="s">
        <v>122</v>
      </c>
      <c r="B283" s="92"/>
      <c r="C283" s="99"/>
      <c r="D283" s="65">
        <v>9800</v>
      </c>
      <c r="E283" s="65"/>
      <c r="F283" s="65"/>
    </row>
    <row r="284" spans="1:6" ht="18.75">
      <c r="A284" s="108" t="s">
        <v>87</v>
      </c>
      <c r="B284" s="92">
        <v>212</v>
      </c>
      <c r="C284" s="99">
        <f>D284+E284+F284</f>
        <v>0</v>
      </c>
      <c r="D284" s="114">
        <f>D285+D286</f>
        <v>0</v>
      </c>
      <c r="E284" s="114">
        <f>E285+E286</f>
        <v>0</v>
      </c>
      <c r="F284" s="114">
        <f>F285+F286</f>
        <v>0</v>
      </c>
    </row>
    <row r="285" spans="1:6" ht="18.75">
      <c r="A285" s="94" t="s">
        <v>130</v>
      </c>
      <c r="B285" s="89" t="s">
        <v>131</v>
      </c>
      <c r="C285" s="90">
        <f>SUM(D285:F285)</f>
        <v>0</v>
      </c>
      <c r="D285" s="65"/>
      <c r="E285" s="65"/>
      <c r="F285" s="65"/>
    </row>
    <row r="286" spans="1:6" ht="18.75">
      <c r="A286" s="95" t="s">
        <v>132</v>
      </c>
      <c r="B286" s="89" t="s">
        <v>133</v>
      </c>
      <c r="C286" s="90">
        <f>SUM(D286:F286)</f>
        <v>0</v>
      </c>
      <c r="D286" s="65"/>
      <c r="E286" s="65"/>
      <c r="F286" s="65"/>
    </row>
    <row r="287" spans="1:6" ht="37.5">
      <c r="A287" s="108" t="s">
        <v>88</v>
      </c>
      <c r="B287" s="92">
        <v>213</v>
      </c>
      <c r="C287" s="99">
        <f>D287+E287+F287</f>
        <v>280700</v>
      </c>
      <c r="D287" s="114">
        <f>D288+D289+D290+D291</f>
        <v>280700</v>
      </c>
      <c r="E287" s="114">
        <f>E288+E289+E290</f>
        <v>0</v>
      </c>
      <c r="F287" s="114">
        <f>F288+F289+F290</f>
        <v>0</v>
      </c>
    </row>
    <row r="288" spans="1:6" ht="18.75">
      <c r="A288" s="88" t="s">
        <v>124</v>
      </c>
      <c r="B288" s="89" t="s">
        <v>134</v>
      </c>
      <c r="C288" s="90">
        <v>0</v>
      </c>
      <c r="D288" s="65"/>
      <c r="E288" s="65"/>
      <c r="F288" s="65"/>
    </row>
    <row r="289" spans="1:6" ht="37.5">
      <c r="A289" s="88" t="s">
        <v>126</v>
      </c>
      <c r="B289" s="89" t="s">
        <v>135</v>
      </c>
      <c r="C289" s="90">
        <v>0</v>
      </c>
      <c r="D289" s="65"/>
      <c r="E289" s="65"/>
      <c r="F289" s="65"/>
    </row>
    <row r="290" spans="1:6" ht="56.25">
      <c r="A290" s="88" t="s">
        <v>128</v>
      </c>
      <c r="B290" s="89" t="s">
        <v>136</v>
      </c>
      <c r="C290" s="90">
        <v>0</v>
      </c>
      <c r="D290" s="65">
        <v>277800</v>
      </c>
      <c r="E290" s="65"/>
      <c r="F290" s="65"/>
    </row>
    <row r="291" spans="1:6" ht="18.75">
      <c r="A291" s="17" t="s">
        <v>122</v>
      </c>
      <c r="B291" s="46"/>
      <c r="C291" s="77"/>
      <c r="D291" s="66">
        <v>2900</v>
      </c>
      <c r="E291" s="66"/>
      <c r="F291" s="66"/>
    </row>
    <row r="292" spans="1:6" ht="19.5">
      <c r="A292" s="107" t="s">
        <v>90</v>
      </c>
      <c r="B292" s="46">
        <v>221</v>
      </c>
      <c r="C292" s="77">
        <f>D292+E292+F292</f>
        <v>41900</v>
      </c>
      <c r="D292" s="118">
        <f>D293+D294+D295</f>
        <v>41900</v>
      </c>
      <c r="E292" s="118">
        <f>E293+E294+E295</f>
        <v>0</v>
      </c>
      <c r="F292" s="118">
        <f>F293+F294+F295</f>
        <v>0</v>
      </c>
    </row>
    <row r="293" spans="1:6" ht="18.75">
      <c r="A293" s="95" t="s">
        <v>137</v>
      </c>
      <c r="B293" s="89" t="s">
        <v>138</v>
      </c>
      <c r="C293" s="90">
        <f>SUM(D293:F293)</f>
        <v>35900</v>
      </c>
      <c r="D293" s="65">
        <v>35900</v>
      </c>
      <c r="E293" s="65"/>
      <c r="F293" s="65"/>
    </row>
    <row r="294" spans="1:6" ht="18.75">
      <c r="A294" s="95" t="s">
        <v>139</v>
      </c>
      <c r="B294" s="89" t="s">
        <v>140</v>
      </c>
      <c r="C294" s="90">
        <f>SUM(D294:F294)</f>
        <v>0</v>
      </c>
      <c r="D294" s="65"/>
      <c r="E294" s="65"/>
      <c r="F294" s="65"/>
    </row>
    <row r="295" spans="1:6" ht="18.75">
      <c r="A295" s="95" t="s">
        <v>141</v>
      </c>
      <c r="B295" s="89" t="s">
        <v>142</v>
      </c>
      <c r="C295" s="90">
        <f>SUM(D295:F295)</f>
        <v>6000</v>
      </c>
      <c r="D295" s="65">
        <v>6000</v>
      </c>
      <c r="E295" s="65"/>
      <c r="F295" s="65"/>
    </row>
    <row r="296" spans="1:6" ht="19.5">
      <c r="A296" s="107" t="s">
        <v>91</v>
      </c>
      <c r="B296" s="46">
        <v>222</v>
      </c>
      <c r="C296" s="77">
        <f>D296+E296+F296</f>
        <v>0</v>
      </c>
      <c r="D296" s="118">
        <f>D297+D298</f>
        <v>0</v>
      </c>
      <c r="E296" s="118">
        <f>E297+E298</f>
        <v>0</v>
      </c>
      <c r="F296" s="118">
        <f>F297+F298</f>
        <v>0</v>
      </c>
    </row>
    <row r="297" spans="1:6" ht="37.5">
      <c r="A297" s="95" t="s">
        <v>143</v>
      </c>
      <c r="B297" s="89" t="s">
        <v>144</v>
      </c>
      <c r="C297" s="90">
        <f>SUM(D297:F297)</f>
        <v>0</v>
      </c>
      <c r="D297" s="65"/>
      <c r="E297" s="65"/>
      <c r="F297" s="65"/>
    </row>
    <row r="298" spans="1:6" ht="18.75">
      <c r="A298" s="95" t="s">
        <v>145</v>
      </c>
      <c r="B298" s="89" t="s">
        <v>146</v>
      </c>
      <c r="C298" s="90">
        <f>SUM(D298:F298)</f>
        <v>0</v>
      </c>
      <c r="D298" s="65"/>
      <c r="E298" s="65"/>
      <c r="F298" s="65"/>
    </row>
    <row r="299" spans="1:6" ht="19.5">
      <c r="A299" s="107" t="s">
        <v>101</v>
      </c>
      <c r="B299" s="46" t="s">
        <v>114</v>
      </c>
      <c r="C299" s="77">
        <f>D299+E299+F299</f>
        <v>382600</v>
      </c>
      <c r="D299" s="118">
        <f>D300+D301+D302+D303+D304+D305</f>
        <v>382600</v>
      </c>
      <c r="E299" s="118">
        <f>E300+E301+E302+E303+E304+E305</f>
        <v>0</v>
      </c>
      <c r="F299" s="118">
        <f>F300+F301+F302+F303+F304+F305</f>
        <v>0</v>
      </c>
    </row>
    <row r="300" spans="1:6" ht="37.5">
      <c r="A300" s="95" t="s">
        <v>148</v>
      </c>
      <c r="B300" s="89" t="s">
        <v>149</v>
      </c>
      <c r="C300" s="90">
        <f aca="true" t="shared" si="6" ref="C300:C305">SUM(D300:F300)</f>
        <v>0</v>
      </c>
      <c r="D300" s="65"/>
      <c r="E300" s="65"/>
      <c r="F300" s="65"/>
    </row>
    <row r="301" spans="1:6" ht="18.75">
      <c r="A301" s="95" t="s">
        <v>150</v>
      </c>
      <c r="B301" s="89" t="s">
        <v>151</v>
      </c>
      <c r="C301" s="90">
        <f t="shared" si="6"/>
        <v>0</v>
      </c>
      <c r="D301" s="65"/>
      <c r="E301" s="65"/>
      <c r="F301" s="65"/>
    </row>
    <row r="302" spans="1:6" ht="18.75">
      <c r="A302" s="95" t="s">
        <v>152</v>
      </c>
      <c r="B302" s="89" t="s">
        <v>153</v>
      </c>
      <c r="C302" s="90">
        <f t="shared" si="6"/>
        <v>345700</v>
      </c>
      <c r="D302" s="65">
        <v>345700</v>
      </c>
      <c r="E302" s="65"/>
      <c r="F302" s="65"/>
    </row>
    <row r="303" spans="1:6" ht="37.5">
      <c r="A303" s="95" t="s">
        <v>154</v>
      </c>
      <c r="B303" s="89" t="s">
        <v>155</v>
      </c>
      <c r="C303" s="90">
        <f t="shared" si="6"/>
        <v>36900</v>
      </c>
      <c r="D303" s="65">
        <v>36900</v>
      </c>
      <c r="E303" s="65"/>
      <c r="F303" s="65"/>
    </row>
    <row r="304" spans="1:6" ht="18.75">
      <c r="A304" s="95" t="s">
        <v>156</v>
      </c>
      <c r="B304" s="89" t="s">
        <v>157</v>
      </c>
      <c r="C304" s="90">
        <f t="shared" si="6"/>
        <v>0</v>
      </c>
      <c r="D304" s="65"/>
      <c r="E304" s="65"/>
      <c r="F304" s="65"/>
    </row>
    <row r="305" spans="1:6" ht="18.75">
      <c r="A305" s="95" t="s">
        <v>158</v>
      </c>
      <c r="B305" s="89" t="s">
        <v>159</v>
      </c>
      <c r="C305" s="90">
        <f t="shared" si="6"/>
        <v>0</v>
      </c>
      <c r="D305" s="65"/>
      <c r="E305" s="65"/>
      <c r="F305" s="65"/>
    </row>
    <row r="306" spans="1:6" ht="37.5">
      <c r="A306" s="107" t="s">
        <v>92</v>
      </c>
      <c r="B306" s="46">
        <v>224</v>
      </c>
      <c r="C306" s="77">
        <f>D306+E306+F306</f>
        <v>0</v>
      </c>
      <c r="D306" s="118">
        <v>0</v>
      </c>
      <c r="E306" s="118"/>
      <c r="F306" s="118"/>
    </row>
    <row r="307" spans="1:6" ht="37.5">
      <c r="A307" s="107" t="s">
        <v>93</v>
      </c>
      <c r="B307" s="46">
        <v>225</v>
      </c>
      <c r="C307" s="77">
        <f>D307+E307+F307</f>
        <v>256100</v>
      </c>
      <c r="D307" s="118">
        <f>D308+D309+D310+D311+D312+D313</f>
        <v>256100</v>
      </c>
      <c r="E307" s="118">
        <f>E308+E309+E310+E311+E312+E313</f>
        <v>0</v>
      </c>
      <c r="F307" s="118">
        <f>F308+F309+F310+F311+F312+F313</f>
        <v>0</v>
      </c>
    </row>
    <row r="308" spans="1:6" ht="37.5">
      <c r="A308" s="95" t="s">
        <v>160</v>
      </c>
      <c r="B308" s="89" t="s">
        <v>161</v>
      </c>
      <c r="C308" s="90">
        <f aca="true" t="shared" si="7" ref="C308:C313">SUM(D308:F308)</f>
        <v>0</v>
      </c>
      <c r="D308" s="65"/>
      <c r="E308" s="65"/>
      <c r="F308" s="65"/>
    </row>
    <row r="309" spans="1:6" ht="18.75">
      <c r="A309" s="95" t="s">
        <v>297</v>
      </c>
      <c r="B309" s="89" t="s">
        <v>163</v>
      </c>
      <c r="C309" s="90">
        <f t="shared" si="7"/>
        <v>46200</v>
      </c>
      <c r="D309" s="97">
        <v>46200</v>
      </c>
      <c r="E309" s="97"/>
      <c r="F309" s="97"/>
    </row>
    <row r="310" spans="1:6" ht="37.5">
      <c r="A310" s="95" t="s">
        <v>164</v>
      </c>
      <c r="B310" s="89" t="s">
        <v>165</v>
      </c>
      <c r="C310" s="90">
        <f t="shared" si="7"/>
        <v>0</v>
      </c>
      <c r="D310" s="97"/>
      <c r="E310" s="97"/>
      <c r="F310" s="97"/>
    </row>
    <row r="311" spans="1:6" ht="18.75">
      <c r="A311" s="95" t="s">
        <v>166</v>
      </c>
      <c r="B311" s="89" t="s">
        <v>167</v>
      </c>
      <c r="C311" s="90">
        <f t="shared" si="7"/>
        <v>90000</v>
      </c>
      <c r="D311" s="97">
        <v>90000</v>
      </c>
      <c r="E311" s="97"/>
      <c r="F311" s="97"/>
    </row>
    <row r="312" spans="1:6" ht="37.5">
      <c r="A312" s="95" t="s">
        <v>168</v>
      </c>
      <c r="B312" s="89" t="s">
        <v>169</v>
      </c>
      <c r="C312" s="90">
        <f t="shared" si="7"/>
        <v>0</v>
      </c>
      <c r="D312" s="97"/>
      <c r="E312" s="97"/>
      <c r="F312" s="97"/>
    </row>
    <row r="313" spans="1:6" ht="37.5">
      <c r="A313" s="95" t="s">
        <v>170</v>
      </c>
      <c r="B313" s="89" t="s">
        <v>171</v>
      </c>
      <c r="C313" s="90">
        <f t="shared" si="7"/>
        <v>119900</v>
      </c>
      <c r="D313" s="97">
        <v>119900</v>
      </c>
      <c r="E313" s="97"/>
      <c r="F313" s="97"/>
    </row>
    <row r="314" spans="1:6" ht="19.5">
      <c r="A314" s="107" t="s">
        <v>94</v>
      </c>
      <c r="B314" s="46">
        <v>226</v>
      </c>
      <c r="C314" s="77">
        <f>D314+E314+F314</f>
        <v>527700</v>
      </c>
      <c r="D314" s="118">
        <f>D315+D316+D317+D318+D319+D320+D321+D322+D323+D324</f>
        <v>527700</v>
      </c>
      <c r="E314" s="118">
        <f>E315+E316+E317+E318+E319+E320+E321+E322+E323+E324</f>
        <v>0</v>
      </c>
      <c r="F314" s="118">
        <f>F315+F316+F317+F318+F319+F320+F321+F322+F323+F324</f>
        <v>0</v>
      </c>
    </row>
    <row r="315" spans="1:6" ht="56.25">
      <c r="A315" s="95" t="s">
        <v>172</v>
      </c>
      <c r="B315" s="89" t="s">
        <v>173</v>
      </c>
      <c r="C315" s="90">
        <f aca="true" t="shared" si="8" ref="C315:C324">SUM(D315:F315)</f>
        <v>0</v>
      </c>
      <c r="D315" s="65"/>
      <c r="E315" s="65"/>
      <c r="F315" s="65"/>
    </row>
    <row r="316" spans="1:6" ht="37.5">
      <c r="A316" s="95" t="s">
        <v>174</v>
      </c>
      <c r="B316" s="89" t="s">
        <v>175</v>
      </c>
      <c r="C316" s="90">
        <f t="shared" si="8"/>
        <v>0</v>
      </c>
      <c r="D316" s="65"/>
      <c r="E316" s="65"/>
      <c r="F316" s="65"/>
    </row>
    <row r="317" spans="1:6" ht="37.5">
      <c r="A317" s="95" t="s">
        <v>176</v>
      </c>
      <c r="B317" s="89" t="s">
        <v>177</v>
      </c>
      <c r="C317" s="90">
        <f t="shared" si="8"/>
        <v>0</v>
      </c>
      <c r="D317" s="65"/>
      <c r="E317" s="65"/>
      <c r="F317" s="65"/>
    </row>
    <row r="318" spans="1:6" ht="37.5">
      <c r="A318" s="95" t="s">
        <v>178</v>
      </c>
      <c r="B318" s="89" t="s">
        <v>179</v>
      </c>
      <c r="C318" s="90">
        <f t="shared" si="8"/>
        <v>12900</v>
      </c>
      <c r="D318" s="65">
        <v>12900</v>
      </c>
      <c r="E318" s="65"/>
      <c r="F318" s="65"/>
    </row>
    <row r="319" spans="1:6" ht="37.5">
      <c r="A319" s="95" t="s">
        <v>180</v>
      </c>
      <c r="B319" s="89" t="s">
        <v>181</v>
      </c>
      <c r="C319" s="90">
        <f t="shared" si="8"/>
        <v>403600</v>
      </c>
      <c r="D319" s="65">
        <v>403600</v>
      </c>
      <c r="E319" s="65"/>
      <c r="F319" s="65"/>
    </row>
    <row r="320" spans="1:6" ht="56.25">
      <c r="A320" s="95" t="s">
        <v>182</v>
      </c>
      <c r="B320" s="89" t="s">
        <v>183</v>
      </c>
      <c r="C320" s="90">
        <f t="shared" si="8"/>
        <v>0</v>
      </c>
      <c r="D320" s="65"/>
      <c r="E320" s="65"/>
      <c r="F320" s="65"/>
    </row>
    <row r="321" spans="1:6" ht="18.75">
      <c r="A321" s="95" t="s">
        <v>166</v>
      </c>
      <c r="B321" s="89" t="s">
        <v>184</v>
      </c>
      <c r="C321" s="90">
        <f t="shared" si="8"/>
        <v>0</v>
      </c>
      <c r="D321" s="65"/>
      <c r="E321" s="65"/>
      <c r="F321" s="65"/>
    </row>
    <row r="322" spans="1:6" ht="75">
      <c r="A322" s="95" t="s">
        <v>185</v>
      </c>
      <c r="B322" s="89" t="s">
        <v>186</v>
      </c>
      <c r="C322" s="90">
        <f t="shared" si="8"/>
        <v>0</v>
      </c>
      <c r="D322" s="65"/>
      <c r="E322" s="65"/>
      <c r="F322" s="65"/>
    </row>
    <row r="323" spans="1:6" ht="37.5">
      <c r="A323" s="95" t="s">
        <v>168</v>
      </c>
      <c r="B323" s="89" t="s">
        <v>187</v>
      </c>
      <c r="C323" s="90">
        <f t="shared" si="8"/>
        <v>18000</v>
      </c>
      <c r="D323" s="65">
        <v>18000</v>
      </c>
      <c r="E323" s="65"/>
      <c r="F323" s="65"/>
    </row>
    <row r="324" spans="1:6" ht="18.75">
      <c r="A324" s="95" t="s">
        <v>188</v>
      </c>
      <c r="B324" s="89" t="s">
        <v>189</v>
      </c>
      <c r="C324" s="90">
        <f t="shared" si="8"/>
        <v>93200</v>
      </c>
      <c r="D324" s="65">
        <v>93200</v>
      </c>
      <c r="E324" s="65"/>
      <c r="F324" s="65"/>
    </row>
    <row r="325" spans="1:6" ht="37.5">
      <c r="A325" s="107" t="s">
        <v>96</v>
      </c>
      <c r="B325" s="46">
        <v>262</v>
      </c>
      <c r="C325" s="77">
        <f>D325+E325+F325</f>
        <v>0</v>
      </c>
      <c r="D325" s="112"/>
      <c r="E325" s="112">
        <v>0</v>
      </c>
      <c r="F325" s="112">
        <v>0</v>
      </c>
    </row>
    <row r="326" spans="1:6" ht="19.5">
      <c r="A326" s="110" t="s">
        <v>97</v>
      </c>
      <c r="B326" s="53">
        <v>290</v>
      </c>
      <c r="C326" s="77">
        <f>D326+E326+F326</f>
        <v>50200</v>
      </c>
      <c r="D326" s="119">
        <f>D327+D328+D329+D330+D331+D332</f>
        <v>50200</v>
      </c>
      <c r="E326" s="119">
        <f>E327+E328+E329+E330+E331+E332</f>
        <v>0</v>
      </c>
      <c r="F326" s="119">
        <f>F327+F328+F329+F330+F331+F332</f>
        <v>0</v>
      </c>
    </row>
    <row r="327" spans="1:6" ht="18.75">
      <c r="A327" s="98" t="s">
        <v>190</v>
      </c>
      <c r="B327" s="89" t="s">
        <v>191</v>
      </c>
      <c r="C327" s="90">
        <f aca="true" t="shared" si="9" ref="C327:C332">SUM(D327:F327)</f>
        <v>10000</v>
      </c>
      <c r="D327" s="97">
        <v>10000</v>
      </c>
      <c r="E327" s="97"/>
      <c r="F327" s="97"/>
    </row>
    <row r="328" spans="1:6" ht="18.75">
      <c r="A328" s="98" t="s">
        <v>192</v>
      </c>
      <c r="B328" s="89" t="s">
        <v>193</v>
      </c>
      <c r="C328" s="90">
        <f t="shared" si="9"/>
        <v>30200</v>
      </c>
      <c r="D328" s="97">
        <v>30200</v>
      </c>
      <c r="E328" s="97"/>
      <c r="F328" s="97"/>
    </row>
    <row r="329" spans="1:6" ht="75">
      <c r="A329" s="98" t="s">
        <v>194</v>
      </c>
      <c r="B329" s="89" t="s">
        <v>195</v>
      </c>
      <c r="C329" s="90">
        <f t="shared" si="9"/>
        <v>10000</v>
      </c>
      <c r="D329" s="97">
        <v>10000</v>
      </c>
      <c r="E329" s="97"/>
      <c r="F329" s="97"/>
    </row>
    <row r="330" spans="1:6" ht="18.75">
      <c r="A330" s="98" t="s">
        <v>196</v>
      </c>
      <c r="B330" s="89" t="s">
        <v>197</v>
      </c>
      <c r="C330" s="90">
        <f t="shared" si="9"/>
        <v>0</v>
      </c>
      <c r="D330" s="97"/>
      <c r="E330" s="97"/>
      <c r="F330" s="97"/>
    </row>
    <row r="331" spans="1:6" ht="75">
      <c r="A331" s="98" t="s">
        <v>198</v>
      </c>
      <c r="B331" s="89" t="s">
        <v>267</v>
      </c>
      <c r="C331" s="90">
        <f t="shared" si="9"/>
        <v>0</v>
      </c>
      <c r="D331" s="97"/>
      <c r="E331" s="97"/>
      <c r="F331" s="97"/>
    </row>
    <row r="332" spans="1:6" ht="18.75">
      <c r="A332" s="98" t="s">
        <v>199</v>
      </c>
      <c r="B332" s="89" t="s">
        <v>268</v>
      </c>
      <c r="C332" s="90">
        <f t="shared" si="9"/>
        <v>0</v>
      </c>
      <c r="D332" s="65"/>
      <c r="E332" s="65"/>
      <c r="F332" s="65"/>
    </row>
    <row r="333" spans="1:6" s="113" customFormat="1" ht="37.5">
      <c r="A333" s="107" t="s">
        <v>99</v>
      </c>
      <c r="B333" s="111">
        <v>310</v>
      </c>
      <c r="C333" s="77">
        <f>D333+E333+F333</f>
        <v>0</v>
      </c>
      <c r="D333" s="112">
        <f>D334+D335+D336+D337+D339</f>
        <v>0</v>
      </c>
      <c r="E333" s="112">
        <f>E334+E335+E336+E337+E339</f>
        <v>0</v>
      </c>
      <c r="F333" s="112">
        <f>F334+F335+F336+F337+F339</f>
        <v>0</v>
      </c>
    </row>
    <row r="334" spans="1:6" ht="18.75">
      <c r="A334" s="98" t="s">
        <v>200</v>
      </c>
      <c r="B334" s="89" t="s">
        <v>201</v>
      </c>
      <c r="C334" s="90">
        <v>0</v>
      </c>
      <c r="D334" s="65"/>
      <c r="E334" s="65"/>
      <c r="F334" s="65"/>
    </row>
    <row r="335" spans="1:6" ht="37.5">
      <c r="A335" s="98" t="s">
        <v>202</v>
      </c>
      <c r="B335" s="89" t="s">
        <v>203</v>
      </c>
      <c r="C335" s="90">
        <v>0</v>
      </c>
      <c r="D335" s="65"/>
      <c r="E335" s="65"/>
      <c r="F335" s="65"/>
    </row>
    <row r="336" spans="1:6" ht="18.75">
      <c r="A336" s="98" t="s">
        <v>204</v>
      </c>
      <c r="B336" s="89" t="s">
        <v>205</v>
      </c>
      <c r="C336" s="90">
        <v>0</v>
      </c>
      <c r="D336" s="65"/>
      <c r="E336" s="65"/>
      <c r="F336" s="65"/>
    </row>
    <row r="337" spans="1:6" ht="18.75">
      <c r="A337" s="98" t="s">
        <v>206</v>
      </c>
      <c r="B337" s="89" t="s">
        <v>207</v>
      </c>
      <c r="C337" s="90">
        <v>0</v>
      </c>
      <c r="D337" s="65"/>
      <c r="E337" s="65"/>
      <c r="F337" s="65"/>
    </row>
    <row r="338" spans="1:6" ht="18.75">
      <c r="A338" s="98" t="s">
        <v>166</v>
      </c>
      <c r="B338" s="89" t="s">
        <v>208</v>
      </c>
      <c r="C338" s="90">
        <v>0</v>
      </c>
      <c r="D338" s="65"/>
      <c r="E338" s="65"/>
      <c r="F338" s="65"/>
    </row>
    <row r="339" spans="1:6" ht="56.25">
      <c r="A339" s="98" t="s">
        <v>209</v>
      </c>
      <c r="B339" s="89" t="s">
        <v>210</v>
      </c>
      <c r="C339" s="90">
        <v>0</v>
      </c>
      <c r="D339" s="65"/>
      <c r="E339" s="65"/>
      <c r="F339" s="65"/>
    </row>
    <row r="340" spans="1:6" s="113" customFormat="1" ht="37.5">
      <c r="A340" s="107" t="s">
        <v>118</v>
      </c>
      <c r="B340" s="111">
        <v>320</v>
      </c>
      <c r="C340" s="77">
        <f>D340+E340+F340</f>
        <v>0</v>
      </c>
      <c r="D340" s="112">
        <v>0</v>
      </c>
      <c r="E340" s="112">
        <v>0</v>
      </c>
      <c r="F340" s="112">
        <v>0</v>
      </c>
    </row>
    <row r="341" spans="1:6" s="113" customFormat="1" ht="37.5">
      <c r="A341" s="107" t="s">
        <v>100</v>
      </c>
      <c r="B341" s="111">
        <v>340</v>
      </c>
      <c r="C341" s="77">
        <f>D341+E341+F341</f>
        <v>1124300</v>
      </c>
      <c r="D341" s="112">
        <f>D342+D343+D344+D345+D346+D348</f>
        <v>1124300</v>
      </c>
      <c r="E341" s="112">
        <f>E342+E343+E344+E345+E346+E347+E348</f>
        <v>0</v>
      </c>
      <c r="F341" s="112">
        <f>F342+F343+F344+F345+F346+F347+F348</f>
        <v>0</v>
      </c>
    </row>
    <row r="342" spans="1:6" ht="37.5">
      <c r="A342" s="98" t="s">
        <v>298</v>
      </c>
      <c r="B342" s="89" t="s">
        <v>212</v>
      </c>
      <c r="C342" s="90">
        <f aca="true" t="shared" si="10" ref="C342:C348">SUM(D342:F342)</f>
        <v>1000</v>
      </c>
      <c r="D342" s="65">
        <v>1000</v>
      </c>
      <c r="E342" s="65"/>
      <c r="F342" s="65"/>
    </row>
    <row r="343" spans="1:6" ht="37.5">
      <c r="A343" s="98" t="s">
        <v>213</v>
      </c>
      <c r="B343" s="89" t="s">
        <v>214</v>
      </c>
      <c r="C343" s="90">
        <f t="shared" si="10"/>
        <v>72600</v>
      </c>
      <c r="D343" s="65">
        <v>72600</v>
      </c>
      <c r="E343" s="65"/>
      <c r="F343" s="65"/>
    </row>
    <row r="344" spans="1:6" ht="37.5">
      <c r="A344" s="98" t="s">
        <v>299</v>
      </c>
      <c r="B344" s="89" t="s">
        <v>216</v>
      </c>
      <c r="C344" s="90">
        <f t="shared" si="10"/>
        <v>4500</v>
      </c>
      <c r="D344" s="65">
        <v>4500</v>
      </c>
      <c r="E344" s="65"/>
      <c r="F344" s="65"/>
    </row>
    <row r="345" spans="1:6" ht="37.5">
      <c r="A345" s="98" t="s">
        <v>217</v>
      </c>
      <c r="B345" s="89" t="s">
        <v>218</v>
      </c>
      <c r="C345" s="90">
        <f t="shared" si="10"/>
        <v>228300</v>
      </c>
      <c r="D345" s="65">
        <v>228300</v>
      </c>
      <c r="E345" s="65"/>
      <c r="F345" s="65"/>
    </row>
    <row r="346" spans="1:6" ht="37.5">
      <c r="A346" s="98" t="s">
        <v>219</v>
      </c>
      <c r="B346" s="89" t="s">
        <v>220</v>
      </c>
      <c r="C346" s="90">
        <f t="shared" si="10"/>
        <v>800900</v>
      </c>
      <c r="D346" s="65">
        <v>800900</v>
      </c>
      <c r="E346" s="65"/>
      <c r="F346" s="65"/>
    </row>
    <row r="347" spans="1:6" ht="18.75">
      <c r="A347" s="98" t="s">
        <v>166</v>
      </c>
      <c r="B347" s="89" t="s">
        <v>221</v>
      </c>
      <c r="C347" s="90">
        <f t="shared" si="10"/>
        <v>0</v>
      </c>
      <c r="D347" s="65"/>
      <c r="E347" s="65"/>
      <c r="F347" s="65"/>
    </row>
    <row r="348" spans="1:6" ht="56.25">
      <c r="A348" s="98" t="s">
        <v>222</v>
      </c>
      <c r="B348" s="89" t="s">
        <v>223</v>
      </c>
      <c r="C348" s="90">
        <f t="shared" si="10"/>
        <v>17000</v>
      </c>
      <c r="D348" s="65">
        <v>17000</v>
      </c>
      <c r="E348" s="65"/>
      <c r="F348" s="65"/>
    </row>
    <row r="349" spans="1:6" ht="18.75">
      <c r="A349" s="17" t="s">
        <v>103</v>
      </c>
      <c r="B349" s="46" t="s">
        <v>79</v>
      </c>
      <c r="C349" s="44" t="s">
        <v>79</v>
      </c>
      <c r="D349" s="41" t="s">
        <v>79</v>
      </c>
      <c r="E349" s="41" t="s">
        <v>79</v>
      </c>
      <c r="F349" s="41" t="s">
        <v>79</v>
      </c>
    </row>
    <row r="350" spans="1:6" ht="37.5">
      <c r="A350" s="17" t="s">
        <v>104</v>
      </c>
      <c r="B350" s="46" t="s">
        <v>79</v>
      </c>
      <c r="C350" s="77">
        <f>D350+E350+F350</f>
        <v>0</v>
      </c>
      <c r="D350" s="78">
        <v>0</v>
      </c>
      <c r="E350" s="78">
        <v>0</v>
      </c>
      <c r="F350" s="78">
        <v>0</v>
      </c>
    </row>
    <row r="351" spans="1:6" ht="18.75">
      <c r="A351" s="26" t="s">
        <v>105</v>
      </c>
      <c r="B351" s="45" t="s">
        <v>79</v>
      </c>
      <c r="C351" s="79">
        <f>D351+E351+F351</f>
        <v>13048000</v>
      </c>
      <c r="D351" s="80">
        <f>D352+D354+D355+D357+D358+D360+D361+D362+D363+D364+D365+D366+D367+D359</f>
        <v>13048000</v>
      </c>
      <c r="E351" s="80">
        <f>E352+E354+E355+E357+E358+E360+E361+E362+E363+E364+E365+E367+E359</f>
        <v>0</v>
      </c>
      <c r="F351" s="80">
        <f>F352+F354+F355+F357+F358+F360+F361+F362+F363+F364+F365+F367+F359</f>
        <v>0</v>
      </c>
    </row>
    <row r="352" spans="1:6" ht="18.75">
      <c r="A352" s="25" t="s">
        <v>86</v>
      </c>
      <c r="B352" s="48">
        <v>211</v>
      </c>
      <c r="C352" s="81">
        <f>D352+E352+F352</f>
        <v>7827600</v>
      </c>
      <c r="D352" s="82">
        <f>D189+D279</f>
        <v>7827600</v>
      </c>
      <c r="E352" s="82">
        <f>E189+E279</f>
        <v>0</v>
      </c>
      <c r="F352" s="82">
        <f>F189+F279</f>
        <v>0</v>
      </c>
    </row>
    <row r="353" spans="1:6" ht="18.75">
      <c r="A353" s="25" t="s">
        <v>122</v>
      </c>
      <c r="B353" s="48"/>
      <c r="C353" s="81"/>
      <c r="D353" s="82"/>
      <c r="E353" s="82"/>
      <c r="F353" s="82"/>
    </row>
    <row r="354" spans="1:6" ht="18.75">
      <c r="A354" s="25" t="s">
        <v>87</v>
      </c>
      <c r="B354" s="48">
        <v>212</v>
      </c>
      <c r="C354" s="81">
        <f>D354+E354+F354</f>
        <v>0</v>
      </c>
      <c r="D354" s="82">
        <f>D194+D284</f>
        <v>0</v>
      </c>
      <c r="E354" s="82">
        <f>E194+E284</f>
        <v>0</v>
      </c>
      <c r="F354" s="82">
        <f>F194+F284</f>
        <v>0</v>
      </c>
    </row>
    <row r="355" spans="1:6" ht="37.5">
      <c r="A355" s="25" t="s">
        <v>88</v>
      </c>
      <c r="B355" s="48">
        <v>213</v>
      </c>
      <c r="C355" s="81">
        <f>D355+E355+F355</f>
        <v>2363900</v>
      </c>
      <c r="D355" s="82">
        <f>D197+D287</f>
        <v>2363900</v>
      </c>
      <c r="E355" s="82">
        <f>E197+E287</f>
        <v>0</v>
      </c>
      <c r="F355" s="82">
        <f>F197+F287</f>
        <v>0</v>
      </c>
    </row>
    <row r="356" spans="1:6" ht="18.75">
      <c r="A356" s="25" t="s">
        <v>122</v>
      </c>
      <c r="B356" s="48"/>
      <c r="C356" s="81"/>
      <c r="D356" s="82"/>
      <c r="E356" s="82"/>
      <c r="F356" s="82"/>
    </row>
    <row r="357" spans="1:6" ht="18.75">
      <c r="A357" s="25" t="s">
        <v>90</v>
      </c>
      <c r="B357" s="48">
        <v>221</v>
      </c>
      <c r="C357" s="81">
        <f aca="true" t="shared" si="11" ref="C357:C367">D357+E357+F357</f>
        <v>88600</v>
      </c>
      <c r="D357" s="82">
        <f>D203+D292</f>
        <v>88600</v>
      </c>
      <c r="E357" s="82">
        <f>E203+E292</f>
        <v>0</v>
      </c>
      <c r="F357" s="82">
        <f>F203+F292</f>
        <v>0</v>
      </c>
    </row>
    <row r="358" spans="1:6" ht="18.75">
      <c r="A358" s="25" t="s">
        <v>91</v>
      </c>
      <c r="B358" s="48">
        <v>222</v>
      </c>
      <c r="C358" s="81">
        <f t="shared" si="11"/>
        <v>0</v>
      </c>
      <c r="D358" s="82">
        <f>D207+D296</f>
        <v>0</v>
      </c>
      <c r="E358" s="82">
        <f>E207+E296</f>
        <v>0</v>
      </c>
      <c r="F358" s="82">
        <f>F207+F296</f>
        <v>0</v>
      </c>
    </row>
    <row r="359" spans="1:6" ht="18.75">
      <c r="A359" s="25" t="s">
        <v>101</v>
      </c>
      <c r="B359" s="48" t="s">
        <v>114</v>
      </c>
      <c r="C359" s="81">
        <f t="shared" si="11"/>
        <v>382600</v>
      </c>
      <c r="D359" s="82">
        <f>D210+D299</f>
        <v>382600</v>
      </c>
      <c r="E359" s="82">
        <f>E210+E299</f>
        <v>0</v>
      </c>
      <c r="F359" s="82">
        <f>F210+F299</f>
        <v>0</v>
      </c>
    </row>
    <row r="360" spans="1:6" ht="37.5">
      <c r="A360" s="25" t="s">
        <v>92</v>
      </c>
      <c r="B360" s="48">
        <v>224</v>
      </c>
      <c r="C360" s="81">
        <f t="shared" si="11"/>
        <v>0</v>
      </c>
      <c r="D360" s="82">
        <f aca="true" t="shared" si="12" ref="D360:F361">D217+D306</f>
        <v>0</v>
      </c>
      <c r="E360" s="82">
        <f t="shared" si="12"/>
        <v>0</v>
      </c>
      <c r="F360" s="82">
        <f t="shared" si="12"/>
        <v>0</v>
      </c>
    </row>
    <row r="361" spans="1:6" ht="37.5">
      <c r="A361" s="25" t="s">
        <v>93</v>
      </c>
      <c r="B361" s="48">
        <v>225</v>
      </c>
      <c r="C361" s="81">
        <f t="shared" si="11"/>
        <v>256100</v>
      </c>
      <c r="D361" s="82">
        <f t="shared" si="12"/>
        <v>256100</v>
      </c>
      <c r="E361" s="82">
        <f t="shared" si="12"/>
        <v>0</v>
      </c>
      <c r="F361" s="82">
        <f t="shared" si="12"/>
        <v>0</v>
      </c>
    </row>
    <row r="362" spans="1:6" ht="18.75">
      <c r="A362" s="25" t="s">
        <v>94</v>
      </c>
      <c r="B362" s="48">
        <v>226</v>
      </c>
      <c r="C362" s="81">
        <f t="shared" si="11"/>
        <v>567700</v>
      </c>
      <c r="D362" s="82">
        <f>D225+D314+D268</f>
        <v>567700</v>
      </c>
      <c r="E362" s="82">
        <f>E225+E314</f>
        <v>0</v>
      </c>
      <c r="F362" s="82">
        <f>F225+F314</f>
        <v>0</v>
      </c>
    </row>
    <row r="363" spans="1:6" ht="37.5">
      <c r="A363" s="25" t="s">
        <v>96</v>
      </c>
      <c r="B363" s="48">
        <v>262</v>
      </c>
      <c r="C363" s="81">
        <f t="shared" si="11"/>
        <v>0</v>
      </c>
      <c r="D363" s="82">
        <f aca="true" t="shared" si="13" ref="D363:F364">D237+D325</f>
        <v>0</v>
      </c>
      <c r="E363" s="82">
        <f t="shared" si="13"/>
        <v>0</v>
      </c>
      <c r="F363" s="82">
        <f t="shared" si="13"/>
        <v>0</v>
      </c>
    </row>
    <row r="364" spans="1:6" ht="18.75">
      <c r="A364" s="25" t="s">
        <v>97</v>
      </c>
      <c r="B364" s="48">
        <v>290</v>
      </c>
      <c r="C364" s="81">
        <f t="shared" si="11"/>
        <v>50200</v>
      </c>
      <c r="D364" s="82">
        <f t="shared" si="13"/>
        <v>50200</v>
      </c>
      <c r="E364" s="82">
        <f t="shared" si="13"/>
        <v>0</v>
      </c>
      <c r="F364" s="82">
        <f t="shared" si="13"/>
        <v>0</v>
      </c>
    </row>
    <row r="365" spans="1:7" ht="37.5">
      <c r="A365" s="25" t="s">
        <v>99</v>
      </c>
      <c r="B365" s="48">
        <v>310</v>
      </c>
      <c r="C365" s="81">
        <f t="shared" si="11"/>
        <v>84900</v>
      </c>
      <c r="D365" s="82">
        <f>D246+D333+D269</f>
        <v>84900</v>
      </c>
      <c r="E365" s="82">
        <f>E246+E333</f>
        <v>0</v>
      </c>
      <c r="F365" s="82">
        <f>F246+F333</f>
        <v>0</v>
      </c>
      <c r="G365" s="39">
        <f>SUMIF($B$184:$B$350,$B$365,G184:G350)</f>
        <v>0</v>
      </c>
    </row>
    <row r="366" spans="1:7" ht="37.5">
      <c r="A366" s="25" t="s">
        <v>118</v>
      </c>
      <c r="B366" s="48">
        <v>320</v>
      </c>
      <c r="C366" s="81">
        <f t="shared" si="11"/>
        <v>0</v>
      </c>
      <c r="D366" s="82">
        <f>D340</f>
        <v>0</v>
      </c>
      <c r="E366" s="82">
        <f>E340</f>
        <v>0</v>
      </c>
      <c r="F366" s="82">
        <f>F340</f>
        <v>0</v>
      </c>
      <c r="G366" s="54"/>
    </row>
    <row r="367" spans="1:6" ht="37.5">
      <c r="A367" s="25" t="s">
        <v>100</v>
      </c>
      <c r="B367" s="48">
        <v>340</v>
      </c>
      <c r="C367" s="81">
        <f t="shared" si="11"/>
        <v>1426400</v>
      </c>
      <c r="D367" s="82">
        <f>D254+D341+D262</f>
        <v>1426400</v>
      </c>
      <c r="E367" s="82">
        <f>E254+E341</f>
        <v>0</v>
      </c>
      <c r="F367" s="82">
        <f>F254+F341</f>
        <v>0</v>
      </c>
    </row>
    <row r="368" spans="1:6" ht="15">
      <c r="A368" s="5"/>
      <c r="B368" s="5"/>
      <c r="C368" s="5"/>
      <c r="D368" s="5"/>
      <c r="E368" s="5"/>
      <c r="F368" s="5"/>
    </row>
    <row r="369" spans="1:6" ht="15">
      <c r="A369" s="5"/>
      <c r="B369" s="5"/>
      <c r="C369" s="5"/>
      <c r="D369" s="5"/>
      <c r="E369" s="5"/>
      <c r="F369" s="5"/>
    </row>
    <row r="370" spans="1:6" ht="18.75">
      <c r="A370" s="27" t="s">
        <v>273</v>
      </c>
      <c r="B370" s="7"/>
      <c r="C370" s="7"/>
      <c r="D370" s="7"/>
      <c r="E370" s="7"/>
      <c r="F370" s="7"/>
    </row>
    <row r="371" spans="1:6" ht="23.25" customHeight="1">
      <c r="A371" s="27" t="s">
        <v>274</v>
      </c>
      <c r="B371" s="8"/>
      <c r="C371" s="8"/>
      <c r="D371" s="8"/>
      <c r="E371" s="7"/>
      <c r="F371" s="7"/>
    </row>
    <row r="372" spans="1:6" ht="18.75">
      <c r="A372" s="27" t="s">
        <v>106</v>
      </c>
      <c r="B372" s="12"/>
      <c r="C372" s="9"/>
      <c r="D372" s="9"/>
      <c r="E372" s="147" t="s">
        <v>300</v>
      </c>
      <c r="F372" s="147"/>
    </row>
    <row r="373" spans="1:6" ht="18.75">
      <c r="A373" s="27"/>
      <c r="B373" s="28"/>
      <c r="C373" s="29"/>
      <c r="D373" s="30" t="s">
        <v>107</v>
      </c>
      <c r="E373" s="146" t="s">
        <v>108</v>
      </c>
      <c r="F373" s="146"/>
    </row>
    <row r="374" spans="1:6" ht="18.75">
      <c r="A374" s="27"/>
      <c r="B374" s="7"/>
      <c r="C374" s="7"/>
      <c r="D374" s="7"/>
      <c r="E374" s="7"/>
      <c r="F374" s="7"/>
    </row>
    <row r="375" spans="1:6" ht="18.75">
      <c r="A375" s="27" t="s">
        <v>109</v>
      </c>
      <c r="B375" s="7"/>
      <c r="C375" s="7"/>
      <c r="D375" s="7"/>
      <c r="E375" s="7"/>
      <c r="F375" s="7"/>
    </row>
    <row r="376" spans="1:6" ht="26.25" customHeight="1">
      <c r="A376" s="27" t="s">
        <v>274</v>
      </c>
      <c r="B376" s="7"/>
      <c r="C376" s="7"/>
      <c r="D376" s="7"/>
      <c r="E376" s="7"/>
      <c r="F376" s="7"/>
    </row>
    <row r="377" spans="1:6" ht="18.75">
      <c r="A377" s="27" t="s">
        <v>110</v>
      </c>
      <c r="B377" s="12"/>
      <c r="C377" s="9"/>
      <c r="D377" s="9"/>
      <c r="E377" s="147" t="s">
        <v>301</v>
      </c>
      <c r="F377" s="147"/>
    </row>
    <row r="378" spans="1:6" ht="18.75">
      <c r="A378" s="27"/>
      <c r="B378" s="28"/>
      <c r="C378" s="29"/>
      <c r="D378" s="30" t="s">
        <v>107</v>
      </c>
      <c r="E378" s="146" t="s">
        <v>108</v>
      </c>
      <c r="F378" s="146"/>
    </row>
    <row r="379" spans="1:6" ht="18.75">
      <c r="A379" s="27"/>
      <c r="B379" s="7"/>
      <c r="C379" s="7"/>
      <c r="D379" s="7"/>
      <c r="E379" s="7"/>
      <c r="F379" s="7"/>
    </row>
    <row r="380" spans="1:6" ht="18.75">
      <c r="A380" s="27" t="s">
        <v>111</v>
      </c>
      <c r="B380" s="12"/>
      <c r="C380" s="9"/>
      <c r="D380" s="9"/>
      <c r="E380" s="147" t="s">
        <v>301</v>
      </c>
      <c r="F380" s="147"/>
    </row>
    <row r="381" spans="1:6" ht="21.75" customHeight="1">
      <c r="A381" s="32" t="s">
        <v>275</v>
      </c>
      <c r="B381" s="28"/>
      <c r="C381" s="29"/>
      <c r="D381" s="30" t="s">
        <v>107</v>
      </c>
      <c r="E381" s="146" t="s">
        <v>108</v>
      </c>
      <c r="F381" s="146"/>
    </row>
    <row r="382" spans="1:6" ht="18.75">
      <c r="A382" s="27"/>
      <c r="B382" s="7"/>
      <c r="C382" s="7"/>
      <c r="D382" s="7"/>
      <c r="E382" s="7"/>
      <c r="F382" s="7"/>
    </row>
    <row r="383" spans="1:6" ht="18.75">
      <c r="A383" s="31" t="s">
        <v>307</v>
      </c>
      <c r="B383" s="7"/>
      <c r="C383" s="7"/>
      <c r="D383" s="7"/>
      <c r="E383" s="7"/>
      <c r="F383" s="7"/>
    </row>
  </sheetData>
  <sheetProtection/>
  <mergeCells count="160">
    <mergeCell ref="A1:C1"/>
    <mergeCell ref="D1:F1"/>
    <mergeCell ref="A2:C2"/>
    <mergeCell ref="A3:C3"/>
    <mergeCell ref="E3:F3"/>
    <mergeCell ref="A4:C4"/>
    <mergeCell ref="E4:F4"/>
    <mergeCell ref="A5:C5"/>
    <mergeCell ref="A6:C6"/>
    <mergeCell ref="E6:F6"/>
    <mergeCell ref="A7:C7"/>
    <mergeCell ref="E7:F7"/>
    <mergeCell ref="A8:C8"/>
    <mergeCell ref="A9:C9"/>
    <mergeCell ref="E9:F9"/>
    <mergeCell ref="A11:F11"/>
    <mergeCell ref="A12:F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6:F26"/>
    <mergeCell ref="A28:F31"/>
    <mergeCell ref="A32:F32"/>
    <mergeCell ref="A33:D33"/>
    <mergeCell ref="A34:F37"/>
    <mergeCell ref="A39:F39"/>
    <mergeCell ref="A42:F42"/>
    <mergeCell ref="A43:D43"/>
    <mergeCell ref="A44:F44"/>
    <mergeCell ref="A46:F46"/>
    <mergeCell ref="A50:F50"/>
    <mergeCell ref="A51:F51"/>
    <mergeCell ref="A52:F52"/>
    <mergeCell ref="A54:F54"/>
    <mergeCell ref="A55:F55"/>
    <mergeCell ref="A56:F56"/>
    <mergeCell ref="A57:F57"/>
    <mergeCell ref="A59:F59"/>
    <mergeCell ref="A60:F60"/>
    <mergeCell ref="A61:F61"/>
    <mergeCell ref="A62:F62"/>
    <mergeCell ref="A63:F63"/>
    <mergeCell ref="A64:F64"/>
    <mergeCell ref="A75:F75"/>
    <mergeCell ref="A76:F76"/>
    <mergeCell ref="A77:F77"/>
    <mergeCell ref="A79:F79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19:E119"/>
    <mergeCell ref="A120:E120"/>
    <mergeCell ref="A121:E121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31:E131"/>
    <mergeCell ref="A132:E132"/>
    <mergeCell ref="A133:E133"/>
    <mergeCell ref="A134:E134"/>
    <mergeCell ref="A135:E135"/>
    <mergeCell ref="A136:E136"/>
    <mergeCell ref="A137:E137"/>
    <mergeCell ref="A138:E138"/>
    <mergeCell ref="A139:E139"/>
    <mergeCell ref="A140:E140"/>
    <mergeCell ref="A141:E141"/>
    <mergeCell ref="A142:E142"/>
    <mergeCell ref="A143:E143"/>
    <mergeCell ref="A144:E144"/>
    <mergeCell ref="A145:E145"/>
    <mergeCell ref="A146:E146"/>
    <mergeCell ref="A147:E147"/>
    <mergeCell ref="A148:E148"/>
    <mergeCell ref="A149:E149"/>
    <mergeCell ref="A150:E150"/>
    <mergeCell ref="A151:E151"/>
    <mergeCell ref="A152:E152"/>
    <mergeCell ref="A153:E153"/>
    <mergeCell ref="A155:F155"/>
    <mergeCell ref="A157:A159"/>
    <mergeCell ref="B157:C159"/>
    <mergeCell ref="D159:F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4:C174"/>
    <mergeCell ref="B176:C176"/>
    <mergeCell ref="B177:C177"/>
    <mergeCell ref="B178:C178"/>
    <mergeCell ref="B180:C180"/>
    <mergeCell ref="A181:A183"/>
    <mergeCell ref="B181:B183"/>
    <mergeCell ref="C181:C183"/>
    <mergeCell ref="E381:F381"/>
    <mergeCell ref="D183:F183"/>
    <mergeCell ref="E372:F372"/>
    <mergeCell ref="E373:F373"/>
    <mergeCell ref="E377:F377"/>
    <mergeCell ref="E378:F378"/>
    <mergeCell ref="E380:F38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3"/>
  <sheetViews>
    <sheetView tabSelected="1" zoomScalePageLayoutView="0" workbookViewId="0" topLeftCell="A1">
      <selection activeCell="A383" sqref="A383"/>
    </sheetView>
  </sheetViews>
  <sheetFormatPr defaultColWidth="9.00390625" defaultRowHeight="12.75"/>
  <cols>
    <col min="1" max="1" width="43.625" style="11" customWidth="1"/>
    <col min="2" max="2" width="11.00390625" style="11" customWidth="1"/>
    <col min="3" max="3" width="17.375" style="11" customWidth="1"/>
    <col min="4" max="4" width="20.75390625" style="11" customWidth="1"/>
    <col min="5" max="5" width="20.875" style="11" customWidth="1"/>
    <col min="6" max="6" width="25.125" style="11" customWidth="1"/>
    <col min="7" max="7" width="9.125" style="11" hidden="1" customWidth="1"/>
    <col min="8" max="8" width="19.625" style="11" customWidth="1"/>
    <col min="9" max="16384" width="9.125" style="11" customWidth="1"/>
  </cols>
  <sheetData>
    <row r="1" spans="1:6" ht="23.25">
      <c r="A1" s="172"/>
      <c r="B1" s="172"/>
      <c r="C1" s="172"/>
      <c r="D1" s="183" t="s">
        <v>1</v>
      </c>
      <c r="E1" s="183"/>
      <c r="F1" s="183"/>
    </row>
    <row r="2" spans="1:6" ht="15.75">
      <c r="A2" s="172"/>
      <c r="B2" s="172"/>
      <c r="C2" s="172"/>
      <c r="D2" s="1"/>
      <c r="E2" s="1"/>
      <c r="F2" s="1"/>
    </row>
    <row r="3" spans="1:6" ht="47.25" customHeight="1">
      <c r="A3" s="172"/>
      <c r="B3" s="172"/>
      <c r="C3" s="172"/>
      <c r="D3" s="1"/>
      <c r="E3" s="187" t="s">
        <v>265</v>
      </c>
      <c r="F3" s="187"/>
    </row>
    <row r="4" spans="1:6" ht="15.75" customHeight="1">
      <c r="A4" s="172"/>
      <c r="B4" s="172"/>
      <c r="C4" s="172"/>
      <c r="D4" s="1"/>
      <c r="E4" s="175" t="s">
        <v>0</v>
      </c>
      <c r="F4" s="175"/>
    </row>
    <row r="5" spans="1:6" ht="15.75" customHeight="1">
      <c r="A5" s="173"/>
      <c r="B5" s="173"/>
      <c r="C5" s="173"/>
      <c r="D5" s="1"/>
      <c r="E5" s="2"/>
      <c r="F5" s="2"/>
    </row>
    <row r="6" spans="1:6" ht="20.25">
      <c r="A6" s="173"/>
      <c r="B6" s="173"/>
      <c r="C6" s="173"/>
      <c r="D6" s="1"/>
      <c r="E6" s="184" t="s">
        <v>264</v>
      </c>
      <c r="F6" s="184"/>
    </row>
    <row r="7" spans="1:6" ht="20.25">
      <c r="A7" s="186"/>
      <c r="B7" s="186"/>
      <c r="C7" s="186"/>
      <c r="D7" s="1"/>
      <c r="E7" s="189" t="s">
        <v>2</v>
      </c>
      <c r="F7" s="189"/>
    </row>
    <row r="8" spans="1:6" ht="15.75">
      <c r="A8" s="173"/>
      <c r="B8" s="173"/>
      <c r="C8" s="173"/>
      <c r="D8" s="1"/>
      <c r="E8" s="3"/>
      <c r="F8" s="3"/>
    </row>
    <row r="9" spans="1:6" ht="18.75">
      <c r="A9" s="173"/>
      <c r="B9" s="173"/>
      <c r="C9" s="173"/>
      <c r="D9" s="1"/>
      <c r="E9" s="185" t="s">
        <v>289</v>
      </c>
      <c r="F9" s="185"/>
    </row>
    <row r="10" spans="1:6" ht="15.75">
      <c r="A10" s="4"/>
      <c r="B10" s="4"/>
      <c r="C10" s="4"/>
      <c r="D10" s="4"/>
      <c r="E10" s="4"/>
      <c r="F10" s="4"/>
    </row>
    <row r="11" spans="1:6" ht="55.5" customHeight="1">
      <c r="A11" s="188" t="s">
        <v>3</v>
      </c>
      <c r="B11" s="188"/>
      <c r="C11" s="188"/>
      <c r="D11" s="188"/>
      <c r="E11" s="188"/>
      <c r="F11" s="188"/>
    </row>
    <row r="12" spans="1:6" ht="33">
      <c r="A12" s="188" t="s">
        <v>290</v>
      </c>
      <c r="B12" s="188"/>
      <c r="C12" s="188"/>
      <c r="D12" s="188"/>
      <c r="E12" s="188"/>
      <c r="F12" s="188"/>
    </row>
    <row r="13" spans="1:6" ht="27.75" customHeight="1">
      <c r="A13" s="182"/>
      <c r="B13" s="182"/>
      <c r="C13" s="182"/>
      <c r="D13" s="182"/>
      <c r="E13" s="5"/>
      <c r="F13" s="5"/>
    </row>
    <row r="14" spans="1:6" ht="20.25">
      <c r="A14" s="166"/>
      <c r="B14" s="166"/>
      <c r="C14" s="166"/>
      <c r="D14" s="166"/>
      <c r="E14" s="36" t="s">
        <v>4</v>
      </c>
      <c r="F14" s="37"/>
    </row>
    <row r="15" spans="1:6" ht="20.25">
      <c r="A15" s="166"/>
      <c r="B15" s="166"/>
      <c r="C15" s="166"/>
      <c r="D15" s="166"/>
      <c r="E15" s="36" t="s">
        <v>5</v>
      </c>
      <c r="F15" s="120">
        <v>42552</v>
      </c>
    </row>
    <row r="16" spans="1:6" ht="20.25" hidden="1">
      <c r="A16" s="166"/>
      <c r="B16" s="166"/>
      <c r="C16" s="166"/>
      <c r="D16" s="166"/>
      <c r="E16" s="36"/>
      <c r="F16" s="38"/>
    </row>
    <row r="17" spans="1:6" ht="20.25" hidden="1">
      <c r="A17" s="166"/>
      <c r="B17" s="166"/>
      <c r="C17" s="166"/>
      <c r="D17" s="166"/>
      <c r="E17" s="36"/>
      <c r="F17" s="38"/>
    </row>
    <row r="18" spans="1:6" ht="20.25">
      <c r="A18" s="166"/>
      <c r="B18" s="166"/>
      <c r="C18" s="166"/>
      <c r="D18" s="166"/>
      <c r="E18" s="36" t="s">
        <v>6</v>
      </c>
      <c r="F18" s="87" t="s">
        <v>295</v>
      </c>
    </row>
    <row r="19" spans="1:6" ht="20.25" hidden="1">
      <c r="A19" s="166"/>
      <c r="B19" s="166"/>
      <c r="C19" s="166"/>
      <c r="D19" s="166"/>
      <c r="E19" s="36"/>
      <c r="F19" s="121"/>
    </row>
    <row r="20" spans="1:6" ht="20.25" hidden="1">
      <c r="A20" s="166"/>
      <c r="B20" s="166"/>
      <c r="C20" s="166"/>
      <c r="D20" s="166"/>
      <c r="E20" s="36"/>
      <c r="F20" s="121"/>
    </row>
    <row r="21" spans="1:6" ht="20.25">
      <c r="A21" s="166"/>
      <c r="B21" s="166" t="s">
        <v>7</v>
      </c>
      <c r="C21" s="166" t="s">
        <v>7</v>
      </c>
      <c r="D21" s="166" t="s">
        <v>7</v>
      </c>
      <c r="E21" s="36" t="s">
        <v>7</v>
      </c>
      <c r="F21" s="87" t="s">
        <v>305</v>
      </c>
    </row>
    <row r="22" spans="1:6" ht="20.25">
      <c r="A22" s="165"/>
      <c r="B22" s="165" t="s">
        <v>8</v>
      </c>
      <c r="C22" s="165" t="s">
        <v>8</v>
      </c>
      <c r="D22" s="165" t="s">
        <v>8</v>
      </c>
      <c r="E22" s="36" t="s">
        <v>8</v>
      </c>
      <c r="F22" s="87" t="s">
        <v>270</v>
      </c>
    </row>
    <row r="23" spans="1:6" ht="20.25">
      <c r="A23" s="166"/>
      <c r="B23" s="166" t="s">
        <v>9</v>
      </c>
      <c r="C23" s="166" t="s">
        <v>9</v>
      </c>
      <c r="D23" s="166" t="s">
        <v>9</v>
      </c>
      <c r="E23" s="36" t="s">
        <v>9</v>
      </c>
      <c r="F23" s="87" t="s">
        <v>116</v>
      </c>
    </row>
    <row r="24" spans="1:6" ht="18.75">
      <c r="A24" s="7"/>
      <c r="B24" s="7"/>
      <c r="C24" s="7"/>
      <c r="D24" s="7"/>
      <c r="E24" s="5"/>
      <c r="F24" s="5"/>
    </row>
    <row r="25" spans="1:6" ht="18.75">
      <c r="A25" s="7"/>
      <c r="B25" s="7"/>
      <c r="C25" s="7"/>
      <c r="D25" s="7"/>
      <c r="E25" s="5"/>
      <c r="F25" s="5"/>
    </row>
    <row r="26" spans="1:6" ht="26.25">
      <c r="A26" s="190" t="s">
        <v>245</v>
      </c>
      <c r="B26" s="190"/>
      <c r="C26" s="190"/>
      <c r="D26" s="190"/>
      <c r="E26" s="190"/>
      <c r="F26" s="190"/>
    </row>
    <row r="27" spans="1:6" ht="20.25">
      <c r="A27" s="33"/>
      <c r="B27" s="33"/>
      <c r="C27" s="33"/>
      <c r="D27" s="33"/>
      <c r="E27" s="33"/>
      <c r="F27" s="33"/>
    </row>
    <row r="28" spans="1:6" ht="12.75" customHeight="1">
      <c r="A28" s="180" t="s">
        <v>303</v>
      </c>
      <c r="B28" s="181"/>
      <c r="C28" s="181"/>
      <c r="D28" s="181"/>
      <c r="E28" s="181"/>
      <c r="F28" s="181"/>
    </row>
    <row r="29" spans="1:6" ht="27" customHeight="1">
      <c r="A29" s="181"/>
      <c r="B29" s="181"/>
      <c r="C29" s="181"/>
      <c r="D29" s="181"/>
      <c r="E29" s="181"/>
      <c r="F29" s="181"/>
    </row>
    <row r="30" spans="1:6" ht="9" customHeight="1">
      <c r="A30" s="181"/>
      <c r="B30" s="181"/>
      <c r="C30" s="181"/>
      <c r="D30" s="181"/>
      <c r="E30" s="181"/>
      <c r="F30" s="181"/>
    </row>
    <row r="31" spans="1:6" ht="53.25" customHeight="1" hidden="1">
      <c r="A31" s="181"/>
      <c r="B31" s="181"/>
      <c r="C31" s="181"/>
      <c r="D31" s="181"/>
      <c r="E31" s="181"/>
      <c r="F31" s="181"/>
    </row>
    <row r="32" spans="1:6" ht="26.25">
      <c r="A32" s="170" t="s">
        <v>246</v>
      </c>
      <c r="B32" s="170"/>
      <c r="C32" s="170"/>
      <c r="D32" s="170"/>
      <c r="E32" s="170"/>
      <c r="F32" s="170"/>
    </row>
    <row r="33" spans="1:6" ht="20.25">
      <c r="A33" s="179"/>
      <c r="B33" s="179"/>
      <c r="C33" s="179"/>
      <c r="D33" s="179"/>
      <c r="E33" s="34"/>
      <c r="F33" s="34"/>
    </row>
    <row r="34" spans="1:6" ht="12.75" customHeight="1">
      <c r="A34" s="178" t="s">
        <v>304</v>
      </c>
      <c r="B34" s="178"/>
      <c r="C34" s="178"/>
      <c r="D34" s="178"/>
      <c r="E34" s="178"/>
      <c r="F34" s="178"/>
    </row>
    <row r="35" spans="1:6" ht="14.25" customHeight="1">
      <c r="A35" s="178"/>
      <c r="B35" s="178"/>
      <c r="C35" s="178"/>
      <c r="D35" s="178"/>
      <c r="E35" s="178"/>
      <c r="F35" s="178"/>
    </row>
    <row r="36" spans="1:6" ht="8.25" customHeight="1">
      <c r="A36" s="178"/>
      <c r="B36" s="178"/>
      <c r="C36" s="178"/>
      <c r="D36" s="178"/>
      <c r="E36" s="178"/>
      <c r="F36" s="178"/>
    </row>
    <row r="37" spans="1:6" ht="14.25" customHeight="1" hidden="1">
      <c r="A37" s="178"/>
      <c r="B37" s="178"/>
      <c r="C37" s="178"/>
      <c r="D37" s="178"/>
      <c r="E37" s="178"/>
      <c r="F37" s="178"/>
    </row>
    <row r="38" spans="1:6" ht="20.25">
      <c r="A38" s="34"/>
      <c r="B38" s="34"/>
      <c r="C38" s="34"/>
      <c r="D38" s="34"/>
      <c r="E38" s="34"/>
      <c r="F38" s="34"/>
    </row>
    <row r="39" spans="1:6" ht="24">
      <c r="A39" s="176" t="s">
        <v>10</v>
      </c>
      <c r="B39" s="176"/>
      <c r="C39" s="176"/>
      <c r="D39" s="176"/>
      <c r="E39" s="176"/>
      <c r="F39" s="176"/>
    </row>
    <row r="40" spans="1:6" ht="26.25">
      <c r="A40" s="35"/>
      <c r="B40" s="35"/>
      <c r="C40" s="35"/>
      <c r="D40" s="35"/>
      <c r="E40" s="35"/>
      <c r="F40" s="35"/>
    </row>
    <row r="41" spans="1:6" ht="20.25">
      <c r="A41" s="34"/>
      <c r="B41" s="34"/>
      <c r="C41" s="34"/>
      <c r="D41" s="34"/>
      <c r="E41" s="34"/>
      <c r="F41" s="34"/>
    </row>
    <row r="42" spans="1:6" ht="24">
      <c r="A42" s="176" t="s">
        <v>112</v>
      </c>
      <c r="B42" s="176"/>
      <c r="C42" s="176"/>
      <c r="D42" s="176"/>
      <c r="E42" s="176"/>
      <c r="F42" s="176"/>
    </row>
    <row r="43" spans="1:6" ht="20.25">
      <c r="A43" s="179"/>
      <c r="B43" s="179" t="s">
        <v>11</v>
      </c>
      <c r="C43" s="179" t="s">
        <v>11</v>
      </c>
      <c r="D43" s="179" t="s">
        <v>11</v>
      </c>
      <c r="E43" s="34"/>
      <c r="F43" s="34"/>
    </row>
    <row r="44" spans="1:6" ht="49.5" customHeight="1">
      <c r="A44" s="174" t="s">
        <v>271</v>
      </c>
      <c r="B44" s="174"/>
      <c r="C44" s="174"/>
      <c r="D44" s="174"/>
      <c r="E44" s="174"/>
      <c r="F44" s="174"/>
    </row>
    <row r="45" spans="1:6" ht="46.5" customHeight="1">
      <c r="A45" s="5"/>
      <c r="B45" s="5"/>
      <c r="C45" s="5"/>
      <c r="D45" s="5"/>
      <c r="E45" s="5"/>
      <c r="F45" s="5"/>
    </row>
    <row r="46" spans="1:6" ht="40.5" customHeight="1">
      <c r="A46" s="171" t="s">
        <v>247</v>
      </c>
      <c r="B46" s="171"/>
      <c r="C46" s="171"/>
      <c r="D46" s="171"/>
      <c r="E46" s="171"/>
      <c r="F46" s="171"/>
    </row>
    <row r="47" spans="1:6" ht="14.25" customHeight="1">
      <c r="A47" s="34"/>
      <c r="B47" s="34"/>
      <c r="C47" s="34"/>
      <c r="D47" s="34"/>
      <c r="E47" s="34"/>
      <c r="F47" s="34"/>
    </row>
    <row r="48" spans="1:6" ht="14.25" customHeight="1">
      <c r="A48" s="34"/>
      <c r="B48" s="34"/>
      <c r="C48" s="34"/>
      <c r="D48" s="34"/>
      <c r="E48" s="34"/>
      <c r="F48" s="34"/>
    </row>
    <row r="49" spans="1:6" ht="14.25" customHeight="1">
      <c r="A49" s="34"/>
      <c r="B49" s="34"/>
      <c r="C49" s="34"/>
      <c r="D49" s="34"/>
      <c r="E49" s="34"/>
      <c r="F49" s="34"/>
    </row>
    <row r="50" spans="1:7" ht="48" customHeight="1">
      <c r="A50" s="169" t="s">
        <v>272</v>
      </c>
      <c r="B50" s="169"/>
      <c r="C50" s="169"/>
      <c r="D50" s="169"/>
      <c r="E50" s="169"/>
      <c r="F50" s="169"/>
      <c r="G50" s="13"/>
    </row>
    <row r="51" spans="1:6" s="124" customFormat="1" ht="108" customHeight="1">
      <c r="A51" s="125" t="s">
        <v>284</v>
      </c>
      <c r="B51" s="125"/>
      <c r="C51" s="125"/>
      <c r="D51" s="125"/>
      <c r="E51" s="125"/>
      <c r="F51" s="125"/>
    </row>
    <row r="52" spans="1:7" ht="60.75" customHeight="1">
      <c r="A52" s="127" t="s">
        <v>306</v>
      </c>
      <c r="B52" s="127"/>
      <c r="C52" s="127"/>
      <c r="D52" s="127"/>
      <c r="E52" s="127"/>
      <c r="F52" s="127"/>
      <c r="G52" s="106" t="s">
        <v>243</v>
      </c>
    </row>
    <row r="53" spans="1:7" ht="23.25" customHeight="1" hidden="1">
      <c r="A53" s="123"/>
      <c r="B53" s="123"/>
      <c r="C53" s="123"/>
      <c r="D53" s="123"/>
      <c r="E53" s="123"/>
      <c r="F53" s="123"/>
      <c r="G53" s="13"/>
    </row>
    <row r="54" spans="1:7" ht="46.5" customHeight="1">
      <c r="A54" s="128" t="s">
        <v>276</v>
      </c>
      <c r="B54" s="128"/>
      <c r="C54" s="128"/>
      <c r="D54" s="128"/>
      <c r="E54" s="128"/>
      <c r="F54" s="128"/>
      <c r="G54" s="13"/>
    </row>
    <row r="55" spans="1:7" ht="60.75" customHeight="1">
      <c r="A55" s="127" t="s">
        <v>277</v>
      </c>
      <c r="B55" s="127"/>
      <c r="C55" s="127"/>
      <c r="D55" s="127"/>
      <c r="E55" s="127"/>
      <c r="F55" s="127"/>
      <c r="G55" s="106" t="s">
        <v>240</v>
      </c>
    </row>
    <row r="56" spans="1:7" ht="40.5" customHeight="1">
      <c r="A56" s="127" t="s">
        <v>278</v>
      </c>
      <c r="B56" s="127"/>
      <c r="C56" s="127"/>
      <c r="D56" s="127"/>
      <c r="E56" s="127"/>
      <c r="F56" s="127"/>
      <c r="G56" s="106" t="s">
        <v>241</v>
      </c>
    </row>
    <row r="57" spans="1:7" ht="40.5" customHeight="1">
      <c r="A57" s="127" t="s">
        <v>302</v>
      </c>
      <c r="B57" s="127"/>
      <c r="C57" s="127"/>
      <c r="D57" s="127"/>
      <c r="E57" s="127"/>
      <c r="F57" s="127"/>
      <c r="G57" s="106" t="s">
        <v>242</v>
      </c>
    </row>
    <row r="58" spans="1:7" ht="23.25" customHeight="1" hidden="1">
      <c r="A58" s="123"/>
      <c r="B58" s="123"/>
      <c r="C58" s="123"/>
      <c r="D58" s="123"/>
      <c r="E58" s="123"/>
      <c r="F58" s="123"/>
      <c r="G58" s="13"/>
    </row>
    <row r="59" spans="1:7" ht="28.5" customHeight="1">
      <c r="A59" s="128" t="s">
        <v>279</v>
      </c>
      <c r="B59" s="128"/>
      <c r="C59" s="128"/>
      <c r="D59" s="128"/>
      <c r="E59" s="128"/>
      <c r="F59" s="128"/>
      <c r="G59" s="13"/>
    </row>
    <row r="60" spans="1:7" ht="22.5" customHeight="1">
      <c r="A60" s="127" t="s">
        <v>280</v>
      </c>
      <c r="B60" s="127"/>
      <c r="C60" s="127"/>
      <c r="D60" s="127"/>
      <c r="E60" s="127"/>
      <c r="F60" s="127"/>
      <c r="G60" s="106" t="s">
        <v>225</v>
      </c>
    </row>
    <row r="61" spans="1:7" ht="21.75" customHeight="1">
      <c r="A61" s="127" t="s">
        <v>281</v>
      </c>
      <c r="B61" s="127"/>
      <c r="C61" s="127"/>
      <c r="D61" s="127"/>
      <c r="E61" s="127"/>
      <c r="F61" s="127"/>
      <c r="G61" s="106" t="s">
        <v>226</v>
      </c>
    </row>
    <row r="62" spans="1:7" ht="24.75" customHeight="1">
      <c r="A62" s="127" t="s">
        <v>282</v>
      </c>
      <c r="B62" s="127"/>
      <c r="C62" s="127"/>
      <c r="D62" s="127"/>
      <c r="E62" s="127"/>
      <c r="F62" s="127"/>
      <c r="G62" s="106" t="s">
        <v>227</v>
      </c>
    </row>
    <row r="63" spans="1:7" ht="24" customHeight="1">
      <c r="A63" s="127" t="s">
        <v>287</v>
      </c>
      <c r="B63" s="127"/>
      <c r="C63" s="127"/>
      <c r="D63" s="127"/>
      <c r="E63" s="127"/>
      <c r="F63" s="127"/>
      <c r="G63" s="106" t="s">
        <v>228</v>
      </c>
    </row>
    <row r="64" spans="1:7" ht="60.75" customHeight="1" hidden="1">
      <c r="A64" s="168"/>
      <c r="B64" s="168"/>
      <c r="C64" s="168"/>
      <c r="D64" s="168"/>
      <c r="E64" s="168"/>
      <c r="F64" s="168"/>
      <c r="G64" s="106" t="s">
        <v>229</v>
      </c>
    </row>
    <row r="65" spans="1:7" ht="60.75" customHeight="1" hidden="1">
      <c r="A65" s="122"/>
      <c r="B65" s="122"/>
      <c r="C65" s="122"/>
      <c r="D65" s="122"/>
      <c r="E65" s="122"/>
      <c r="F65" s="122"/>
      <c r="G65" s="106" t="s">
        <v>230</v>
      </c>
    </row>
    <row r="66" spans="1:7" ht="60.75" customHeight="1" hidden="1">
      <c r="A66" s="122"/>
      <c r="B66" s="122"/>
      <c r="C66" s="122"/>
      <c r="D66" s="122"/>
      <c r="E66" s="122"/>
      <c r="F66" s="122"/>
      <c r="G66" s="106" t="s">
        <v>231</v>
      </c>
    </row>
    <row r="67" spans="1:7" ht="60.75" customHeight="1" hidden="1">
      <c r="A67" s="122"/>
      <c r="B67" s="122"/>
      <c r="C67" s="122"/>
      <c r="D67" s="122"/>
      <c r="E67" s="122"/>
      <c r="F67" s="122"/>
      <c r="G67" s="106" t="s">
        <v>232</v>
      </c>
    </row>
    <row r="68" spans="1:7" ht="60.75" customHeight="1" hidden="1">
      <c r="A68" s="122"/>
      <c r="B68" s="122"/>
      <c r="C68" s="122"/>
      <c r="D68" s="122"/>
      <c r="E68" s="122"/>
      <c r="F68" s="122"/>
      <c r="G68" s="106" t="s">
        <v>233</v>
      </c>
    </row>
    <row r="69" spans="1:7" ht="40.5" customHeight="1" hidden="1">
      <c r="A69" s="122"/>
      <c r="B69" s="122"/>
      <c r="C69" s="122"/>
      <c r="D69" s="122"/>
      <c r="E69" s="122"/>
      <c r="F69" s="122"/>
      <c r="G69" s="106" t="s">
        <v>234</v>
      </c>
    </row>
    <row r="70" spans="1:7" ht="60.75" customHeight="1" hidden="1">
      <c r="A70" s="122"/>
      <c r="B70" s="122"/>
      <c r="C70" s="122"/>
      <c r="D70" s="122"/>
      <c r="E70" s="122"/>
      <c r="F70" s="122"/>
      <c r="G70" s="106" t="s">
        <v>235</v>
      </c>
    </row>
    <row r="71" spans="1:7" ht="40.5" customHeight="1" hidden="1">
      <c r="A71" s="122"/>
      <c r="B71" s="122"/>
      <c r="C71" s="122"/>
      <c r="D71" s="122"/>
      <c r="E71" s="122"/>
      <c r="F71" s="122"/>
      <c r="G71" s="106" t="s">
        <v>236</v>
      </c>
    </row>
    <row r="72" spans="1:7" ht="40.5" customHeight="1" hidden="1">
      <c r="A72" s="122"/>
      <c r="B72" s="122"/>
      <c r="C72" s="122"/>
      <c r="D72" s="122"/>
      <c r="E72" s="122"/>
      <c r="F72" s="122"/>
      <c r="G72" s="106" t="s">
        <v>237</v>
      </c>
    </row>
    <row r="73" spans="1:7" ht="60.75" customHeight="1" hidden="1">
      <c r="A73" s="122"/>
      <c r="B73" s="122"/>
      <c r="C73" s="122"/>
      <c r="D73" s="122"/>
      <c r="E73" s="122"/>
      <c r="F73" s="122"/>
      <c r="G73" s="106" t="s">
        <v>238</v>
      </c>
    </row>
    <row r="74" spans="1:7" ht="60.75" customHeight="1" hidden="1">
      <c r="A74" s="122"/>
      <c r="B74" s="122"/>
      <c r="C74" s="122"/>
      <c r="D74" s="122"/>
      <c r="E74" s="122"/>
      <c r="F74" s="122"/>
      <c r="G74" s="106" t="s">
        <v>239</v>
      </c>
    </row>
    <row r="75" spans="1:7" ht="24" customHeight="1">
      <c r="A75" s="127" t="s">
        <v>280</v>
      </c>
      <c r="B75" s="127"/>
      <c r="C75" s="127"/>
      <c r="D75" s="127"/>
      <c r="E75" s="127"/>
      <c r="F75" s="127"/>
      <c r="G75" s="106" t="s">
        <v>228</v>
      </c>
    </row>
    <row r="76" spans="1:7" ht="24.75" customHeight="1">
      <c r="A76" s="127" t="s">
        <v>288</v>
      </c>
      <c r="B76" s="127"/>
      <c r="C76" s="127"/>
      <c r="D76" s="127"/>
      <c r="E76" s="127"/>
      <c r="F76" s="127"/>
      <c r="G76" s="106" t="s">
        <v>227</v>
      </c>
    </row>
    <row r="77" spans="1:6" ht="37.5" customHeight="1">
      <c r="A77" s="167"/>
      <c r="B77" s="167"/>
      <c r="C77" s="167"/>
      <c r="D77" s="167"/>
      <c r="E77" s="167"/>
      <c r="F77" s="167"/>
    </row>
    <row r="78" spans="1:6" ht="15">
      <c r="A78" s="5"/>
      <c r="B78" s="5"/>
      <c r="C78" s="5"/>
      <c r="D78" s="5"/>
      <c r="E78" s="5"/>
      <c r="F78" s="5"/>
    </row>
    <row r="79" spans="1:6" ht="23.25">
      <c r="A79" s="171" t="s">
        <v>248</v>
      </c>
      <c r="B79" s="177"/>
      <c r="C79" s="177"/>
      <c r="D79" s="177"/>
      <c r="E79" s="177"/>
      <c r="F79" s="177"/>
    </row>
    <row r="80" spans="1:6" ht="15">
      <c r="A80" s="5"/>
      <c r="B80" s="5"/>
      <c r="C80" s="5"/>
      <c r="D80" s="5"/>
      <c r="E80" s="5"/>
      <c r="F80" s="5"/>
    </row>
    <row r="81" spans="1:6" ht="18.75">
      <c r="A81" s="164" t="s">
        <v>12</v>
      </c>
      <c r="B81" s="164"/>
      <c r="C81" s="164"/>
      <c r="D81" s="164"/>
      <c r="E81" s="164"/>
      <c r="F81" s="10" t="s">
        <v>72</v>
      </c>
    </row>
    <row r="82" spans="1:6" ht="18.75">
      <c r="A82" s="130" t="s">
        <v>13</v>
      </c>
      <c r="B82" s="130"/>
      <c r="C82" s="130"/>
      <c r="D82" s="130"/>
      <c r="E82" s="130"/>
      <c r="F82" s="14">
        <f>F84+F90</f>
        <v>12396841.29</v>
      </c>
    </row>
    <row r="83" spans="1:6" ht="18.75">
      <c r="A83" s="126" t="s">
        <v>14</v>
      </c>
      <c r="B83" s="126"/>
      <c r="C83" s="126"/>
      <c r="D83" s="126"/>
      <c r="E83" s="126"/>
      <c r="F83" s="15"/>
    </row>
    <row r="84" spans="1:6" ht="18.75">
      <c r="A84" s="126" t="s">
        <v>15</v>
      </c>
      <c r="B84" s="126"/>
      <c r="C84" s="126"/>
      <c r="D84" s="126"/>
      <c r="E84" s="126"/>
      <c r="F84" s="18">
        <v>3759236.86</v>
      </c>
    </row>
    <row r="85" spans="1:6" ht="18.75">
      <c r="A85" s="126" t="s">
        <v>117</v>
      </c>
      <c r="B85" s="126"/>
      <c r="C85" s="126"/>
      <c r="D85" s="126"/>
      <c r="E85" s="126"/>
      <c r="F85" s="15"/>
    </row>
    <row r="86" spans="1:6" ht="39" customHeight="1">
      <c r="A86" s="129" t="s">
        <v>249</v>
      </c>
      <c r="B86" s="129"/>
      <c r="C86" s="129"/>
      <c r="D86" s="129"/>
      <c r="E86" s="129"/>
      <c r="F86" s="18">
        <v>3759236.86</v>
      </c>
    </row>
    <row r="87" spans="1:6" ht="41.25" customHeight="1">
      <c r="A87" s="129" t="s">
        <v>250</v>
      </c>
      <c r="B87" s="129"/>
      <c r="C87" s="129"/>
      <c r="D87" s="129"/>
      <c r="E87" s="129"/>
      <c r="F87" s="18"/>
    </row>
    <row r="88" spans="1:6" ht="18.75">
      <c r="A88" s="129" t="s">
        <v>251</v>
      </c>
      <c r="B88" s="129"/>
      <c r="C88" s="129"/>
      <c r="D88" s="129"/>
      <c r="E88" s="129"/>
      <c r="F88" s="18"/>
    </row>
    <row r="89" spans="1:6" ht="18.75">
      <c r="A89" s="129" t="s">
        <v>17</v>
      </c>
      <c r="B89" s="129"/>
      <c r="C89" s="129"/>
      <c r="D89" s="129"/>
      <c r="E89" s="129"/>
      <c r="F89" s="18">
        <v>261637</v>
      </c>
    </row>
    <row r="90" spans="1:6" ht="18.75">
      <c r="A90" s="126" t="s">
        <v>18</v>
      </c>
      <c r="B90" s="126"/>
      <c r="C90" s="126"/>
      <c r="D90" s="126"/>
      <c r="E90" s="126"/>
      <c r="F90" s="19">
        <v>8637604.43</v>
      </c>
    </row>
    <row r="91" spans="1:6" ht="18.75">
      <c r="A91" s="126" t="s">
        <v>117</v>
      </c>
      <c r="B91" s="126"/>
      <c r="C91" s="126"/>
      <c r="D91" s="126"/>
      <c r="E91" s="126"/>
      <c r="F91" s="15"/>
    </row>
    <row r="92" spans="1:6" ht="18.75">
      <c r="A92" s="129" t="s">
        <v>19</v>
      </c>
      <c r="B92" s="129"/>
      <c r="C92" s="129"/>
      <c r="D92" s="129"/>
      <c r="E92" s="129"/>
      <c r="F92" s="18">
        <v>2138478.36</v>
      </c>
    </row>
    <row r="93" spans="1:6" ht="18.75">
      <c r="A93" s="129" t="s">
        <v>20</v>
      </c>
      <c r="B93" s="129"/>
      <c r="C93" s="129"/>
      <c r="D93" s="129"/>
      <c r="E93" s="129"/>
      <c r="F93" s="18">
        <v>1096447.86</v>
      </c>
    </row>
    <row r="94" spans="1:6" ht="18.75">
      <c r="A94" s="130" t="s">
        <v>21</v>
      </c>
      <c r="B94" s="130"/>
      <c r="C94" s="130"/>
      <c r="D94" s="130"/>
      <c r="E94" s="130"/>
      <c r="F94" s="14">
        <f>F97+F109+F96</f>
        <v>0</v>
      </c>
    </row>
    <row r="95" spans="1:6" ht="18.75">
      <c r="A95" s="126" t="s">
        <v>14</v>
      </c>
      <c r="B95" s="126"/>
      <c r="C95" s="126"/>
      <c r="D95" s="126"/>
      <c r="E95" s="126"/>
      <c r="F95" s="15"/>
    </row>
    <row r="96" spans="1:6" ht="36.75" customHeight="1">
      <c r="A96" s="139" t="s">
        <v>252</v>
      </c>
      <c r="B96" s="140"/>
      <c r="C96" s="140"/>
      <c r="D96" s="140"/>
      <c r="E96" s="141"/>
      <c r="F96" s="18"/>
    </row>
    <row r="97" spans="1:6" ht="34.5" customHeight="1">
      <c r="A97" s="139" t="s">
        <v>253</v>
      </c>
      <c r="B97" s="140"/>
      <c r="C97" s="140"/>
      <c r="D97" s="140"/>
      <c r="E97" s="141"/>
      <c r="F97" s="16">
        <f>F99+F100+F101+F102+F103+F104+F105+F106+F107+F108</f>
        <v>0</v>
      </c>
    </row>
    <row r="98" spans="1:6" ht="18.75">
      <c r="A98" s="126" t="s">
        <v>16</v>
      </c>
      <c r="B98" s="126"/>
      <c r="C98" s="126"/>
      <c r="D98" s="126"/>
      <c r="E98" s="126"/>
      <c r="F98" s="15"/>
    </row>
    <row r="99" spans="1:6" ht="18.75">
      <c r="A99" s="129" t="s">
        <v>22</v>
      </c>
      <c r="B99" s="129"/>
      <c r="C99" s="129"/>
      <c r="D99" s="129"/>
      <c r="E99" s="129"/>
      <c r="F99" s="18"/>
    </row>
    <row r="100" spans="1:6" ht="18.75">
      <c r="A100" s="129" t="s">
        <v>23</v>
      </c>
      <c r="B100" s="129"/>
      <c r="C100" s="129"/>
      <c r="D100" s="129"/>
      <c r="E100" s="129"/>
      <c r="F100" s="18"/>
    </row>
    <row r="101" spans="1:6" ht="18.75">
      <c r="A101" s="129" t="s">
        <v>24</v>
      </c>
      <c r="B101" s="129"/>
      <c r="C101" s="129"/>
      <c r="D101" s="129"/>
      <c r="E101" s="129"/>
      <c r="F101" s="18"/>
    </row>
    <row r="102" spans="1:6" ht="18.75">
      <c r="A102" s="129" t="s">
        <v>25</v>
      </c>
      <c r="B102" s="129"/>
      <c r="C102" s="129"/>
      <c r="D102" s="129"/>
      <c r="E102" s="129"/>
      <c r="F102" s="18"/>
    </row>
    <row r="103" spans="1:6" ht="18.75">
      <c r="A103" s="129" t="s">
        <v>26</v>
      </c>
      <c r="B103" s="129"/>
      <c r="C103" s="129"/>
      <c r="D103" s="129"/>
      <c r="E103" s="129"/>
      <c r="F103" s="18"/>
    </row>
    <row r="104" spans="1:6" ht="18.75">
      <c r="A104" s="129" t="s">
        <v>27</v>
      </c>
      <c r="B104" s="129"/>
      <c r="C104" s="129"/>
      <c r="D104" s="129"/>
      <c r="E104" s="129"/>
      <c r="F104" s="18"/>
    </row>
    <row r="105" spans="1:6" ht="18.75">
      <c r="A105" s="129" t="s">
        <v>28</v>
      </c>
      <c r="B105" s="129"/>
      <c r="C105" s="129"/>
      <c r="D105" s="129"/>
      <c r="E105" s="129"/>
      <c r="F105" s="18"/>
    </row>
    <row r="106" spans="1:6" ht="18.75">
      <c r="A106" s="129" t="s">
        <v>29</v>
      </c>
      <c r="B106" s="129"/>
      <c r="C106" s="129"/>
      <c r="D106" s="129"/>
      <c r="E106" s="129"/>
      <c r="F106" s="18"/>
    </row>
    <row r="107" spans="1:6" ht="18.75">
      <c r="A107" s="129" t="s">
        <v>30</v>
      </c>
      <c r="B107" s="129"/>
      <c r="C107" s="129"/>
      <c r="D107" s="129"/>
      <c r="E107" s="129"/>
      <c r="F107" s="18"/>
    </row>
    <row r="108" spans="1:6" ht="18.75">
      <c r="A108" s="129" t="s">
        <v>31</v>
      </c>
      <c r="B108" s="129"/>
      <c r="C108" s="129"/>
      <c r="D108" s="129"/>
      <c r="E108" s="129"/>
      <c r="F108" s="18"/>
    </row>
    <row r="109" spans="1:6" ht="36" customHeight="1">
      <c r="A109" s="126" t="s">
        <v>32</v>
      </c>
      <c r="B109" s="126"/>
      <c r="C109" s="126"/>
      <c r="D109" s="126"/>
      <c r="E109" s="126"/>
      <c r="F109" s="20">
        <f>F111+F112+F113+F114+F115+F116+F117+F118+F119+F120</f>
        <v>0</v>
      </c>
    </row>
    <row r="110" spans="1:6" ht="18.75">
      <c r="A110" s="126" t="s">
        <v>16</v>
      </c>
      <c r="B110" s="126"/>
      <c r="C110" s="126"/>
      <c r="D110" s="126"/>
      <c r="E110" s="126"/>
      <c r="F110" s="18"/>
    </row>
    <row r="111" spans="1:6" ht="18.75">
      <c r="A111" s="129" t="s">
        <v>33</v>
      </c>
      <c r="B111" s="129"/>
      <c r="C111" s="129"/>
      <c r="D111" s="129"/>
      <c r="E111" s="129"/>
      <c r="F111" s="18"/>
    </row>
    <row r="112" spans="1:6" ht="18.75">
      <c r="A112" s="129" t="s">
        <v>34</v>
      </c>
      <c r="B112" s="129"/>
      <c r="C112" s="129"/>
      <c r="D112" s="129"/>
      <c r="E112" s="129"/>
      <c r="F112" s="18"/>
    </row>
    <row r="113" spans="1:6" ht="18.75">
      <c r="A113" s="129" t="s">
        <v>35</v>
      </c>
      <c r="B113" s="129"/>
      <c r="C113" s="129"/>
      <c r="D113" s="129"/>
      <c r="E113" s="129"/>
      <c r="F113" s="18"/>
    </row>
    <row r="114" spans="1:6" ht="18.75">
      <c r="A114" s="129" t="s">
        <v>36</v>
      </c>
      <c r="B114" s="129"/>
      <c r="C114" s="129"/>
      <c r="D114" s="129"/>
      <c r="E114" s="129"/>
      <c r="F114" s="18"/>
    </row>
    <row r="115" spans="1:6" ht="18.75">
      <c r="A115" s="129" t="s">
        <v>37</v>
      </c>
      <c r="B115" s="129"/>
      <c r="C115" s="129"/>
      <c r="D115" s="129"/>
      <c r="E115" s="129"/>
      <c r="F115" s="18"/>
    </row>
    <row r="116" spans="1:6" ht="18.75">
      <c r="A116" s="129" t="s">
        <v>38</v>
      </c>
      <c r="B116" s="129"/>
      <c r="C116" s="129"/>
      <c r="D116" s="129"/>
      <c r="E116" s="129"/>
      <c r="F116" s="18"/>
    </row>
    <row r="117" spans="1:6" ht="18.75">
      <c r="A117" s="129" t="s">
        <v>39</v>
      </c>
      <c r="B117" s="129"/>
      <c r="C117" s="129"/>
      <c r="D117" s="129"/>
      <c r="E117" s="129"/>
      <c r="F117" s="18"/>
    </row>
    <row r="118" spans="1:6" ht="18.75">
      <c r="A118" s="129" t="s">
        <v>40</v>
      </c>
      <c r="B118" s="129"/>
      <c r="C118" s="129"/>
      <c r="D118" s="129"/>
      <c r="E118" s="129"/>
      <c r="F118" s="18"/>
    </row>
    <row r="119" spans="1:6" ht="18.75">
      <c r="A119" s="129" t="s">
        <v>41</v>
      </c>
      <c r="B119" s="129"/>
      <c r="C119" s="129"/>
      <c r="D119" s="129"/>
      <c r="E119" s="129"/>
      <c r="F119" s="18"/>
    </row>
    <row r="120" spans="1:6" ht="18.75">
      <c r="A120" s="129" t="s">
        <v>42</v>
      </c>
      <c r="B120" s="129"/>
      <c r="C120" s="129"/>
      <c r="D120" s="129"/>
      <c r="E120" s="129"/>
      <c r="F120" s="18"/>
    </row>
    <row r="121" spans="1:6" ht="18.75">
      <c r="A121" s="130" t="s">
        <v>43</v>
      </c>
      <c r="B121" s="130"/>
      <c r="C121" s="130"/>
      <c r="D121" s="130"/>
      <c r="E121" s="130"/>
      <c r="F121" s="14">
        <f>F123+F124+F139</f>
        <v>15917.21</v>
      </c>
    </row>
    <row r="122" spans="1:6" ht="18.75">
      <c r="A122" s="126" t="s">
        <v>14</v>
      </c>
      <c r="B122" s="126"/>
      <c r="C122" s="126"/>
      <c r="D122" s="126"/>
      <c r="E122" s="126"/>
      <c r="F122" s="15"/>
    </row>
    <row r="123" spans="1:6" ht="18.75">
      <c r="A123" s="126" t="s">
        <v>44</v>
      </c>
      <c r="B123" s="126"/>
      <c r="C123" s="126"/>
      <c r="D123" s="126"/>
      <c r="E123" s="126"/>
      <c r="F123" s="20"/>
    </row>
    <row r="124" spans="1:6" ht="36.75" customHeight="1">
      <c r="A124" s="139" t="s">
        <v>254</v>
      </c>
      <c r="B124" s="140"/>
      <c r="C124" s="140"/>
      <c r="D124" s="140"/>
      <c r="E124" s="141"/>
      <c r="F124" s="16">
        <f>F126+F127+F128+F129+F130+F131+F132+F133+F134+F135+F136+F137+F138</f>
        <v>15917.21</v>
      </c>
    </row>
    <row r="125" spans="1:6" ht="18.75">
      <c r="A125" s="126" t="s">
        <v>16</v>
      </c>
      <c r="B125" s="126"/>
      <c r="C125" s="126"/>
      <c r="D125" s="126"/>
      <c r="E125" s="126"/>
      <c r="F125" s="18"/>
    </row>
    <row r="126" spans="1:6" ht="18.75">
      <c r="A126" s="129" t="s">
        <v>45</v>
      </c>
      <c r="B126" s="129"/>
      <c r="C126" s="129"/>
      <c r="D126" s="129"/>
      <c r="E126" s="129"/>
      <c r="F126" s="18"/>
    </row>
    <row r="127" spans="1:6" ht="18.75">
      <c r="A127" s="129" t="s">
        <v>46</v>
      </c>
      <c r="B127" s="129"/>
      <c r="C127" s="129"/>
      <c r="D127" s="129"/>
      <c r="E127" s="129"/>
      <c r="F127" s="18">
        <v>570.82</v>
      </c>
    </row>
    <row r="128" spans="1:6" ht="18.75">
      <c r="A128" s="129" t="s">
        <v>47</v>
      </c>
      <c r="B128" s="129"/>
      <c r="C128" s="129"/>
      <c r="D128" s="129"/>
      <c r="E128" s="129"/>
      <c r="F128" s="18"/>
    </row>
    <row r="129" spans="1:6" ht="18.75">
      <c r="A129" s="129" t="s">
        <v>48</v>
      </c>
      <c r="B129" s="129"/>
      <c r="C129" s="129"/>
      <c r="D129" s="129"/>
      <c r="E129" s="129"/>
      <c r="F129" s="18">
        <v>15346.39</v>
      </c>
    </row>
    <row r="130" spans="1:6" ht="18.75">
      <c r="A130" s="129" t="s">
        <v>49</v>
      </c>
      <c r="B130" s="129"/>
      <c r="C130" s="129"/>
      <c r="D130" s="129"/>
      <c r="E130" s="129"/>
      <c r="F130" s="18"/>
    </row>
    <row r="131" spans="1:6" ht="18.75">
      <c r="A131" s="129" t="s">
        <v>50</v>
      </c>
      <c r="B131" s="129"/>
      <c r="C131" s="129"/>
      <c r="D131" s="129"/>
      <c r="E131" s="129"/>
      <c r="F131" s="18"/>
    </row>
    <row r="132" spans="1:6" ht="18.75">
      <c r="A132" s="129" t="s">
        <v>51</v>
      </c>
      <c r="B132" s="129"/>
      <c r="C132" s="129"/>
      <c r="D132" s="129"/>
      <c r="E132" s="129"/>
      <c r="F132" s="18"/>
    </row>
    <row r="133" spans="1:6" ht="18.75">
      <c r="A133" s="129" t="s">
        <v>52</v>
      </c>
      <c r="B133" s="129"/>
      <c r="C133" s="129"/>
      <c r="D133" s="129"/>
      <c r="E133" s="129"/>
      <c r="F133" s="18"/>
    </row>
    <row r="134" spans="1:6" ht="18.75">
      <c r="A134" s="129" t="s">
        <v>53</v>
      </c>
      <c r="B134" s="129"/>
      <c r="C134" s="129"/>
      <c r="D134" s="129"/>
      <c r="E134" s="129"/>
      <c r="F134" s="18"/>
    </row>
    <row r="135" spans="1:6" ht="18.75">
      <c r="A135" s="129" t="s">
        <v>54</v>
      </c>
      <c r="B135" s="129"/>
      <c r="C135" s="129"/>
      <c r="D135" s="129"/>
      <c r="E135" s="129"/>
      <c r="F135" s="18"/>
    </row>
    <row r="136" spans="1:6" ht="18.75">
      <c r="A136" s="129" t="s">
        <v>55</v>
      </c>
      <c r="B136" s="129"/>
      <c r="C136" s="129"/>
      <c r="D136" s="129"/>
      <c r="E136" s="129"/>
      <c r="F136" s="18"/>
    </row>
    <row r="137" spans="1:6" ht="18.75">
      <c r="A137" s="129" t="s">
        <v>56</v>
      </c>
      <c r="B137" s="129"/>
      <c r="C137" s="129"/>
      <c r="D137" s="129"/>
      <c r="E137" s="129"/>
      <c r="F137" s="18"/>
    </row>
    <row r="138" spans="1:6" ht="18.75">
      <c r="A138" s="129" t="s">
        <v>57</v>
      </c>
      <c r="B138" s="129"/>
      <c r="C138" s="129"/>
      <c r="D138" s="129"/>
      <c r="E138" s="129"/>
      <c r="F138" s="18"/>
    </row>
    <row r="139" spans="1:6" ht="39" customHeight="1">
      <c r="A139" s="139" t="s">
        <v>58</v>
      </c>
      <c r="B139" s="140"/>
      <c r="C139" s="140"/>
      <c r="D139" s="140"/>
      <c r="E139" s="141"/>
      <c r="F139" s="16">
        <f>F141+F142+F143+F144+F145+F146+F147+F148+F149+F150+F151+F152+F153</f>
        <v>0</v>
      </c>
    </row>
    <row r="140" spans="1:6" ht="18.75">
      <c r="A140" s="126" t="s">
        <v>16</v>
      </c>
      <c r="B140" s="126"/>
      <c r="C140" s="126"/>
      <c r="D140" s="126"/>
      <c r="E140" s="126"/>
      <c r="F140" s="15"/>
    </row>
    <row r="141" spans="1:6" ht="18.75">
      <c r="A141" s="129" t="s">
        <v>59</v>
      </c>
      <c r="B141" s="129"/>
      <c r="C141" s="129"/>
      <c r="D141" s="129"/>
      <c r="E141" s="129"/>
      <c r="F141" s="18"/>
    </row>
    <row r="142" spans="1:6" ht="18.75">
      <c r="A142" s="129" t="s">
        <v>60</v>
      </c>
      <c r="B142" s="129"/>
      <c r="C142" s="129"/>
      <c r="D142" s="129"/>
      <c r="E142" s="129"/>
      <c r="F142" s="18"/>
    </row>
    <row r="143" spans="1:6" ht="18.75">
      <c r="A143" s="129" t="s">
        <v>61</v>
      </c>
      <c r="B143" s="129"/>
      <c r="C143" s="129"/>
      <c r="D143" s="129"/>
      <c r="E143" s="129"/>
      <c r="F143" s="18"/>
    </row>
    <row r="144" spans="1:6" ht="18.75">
      <c r="A144" s="129" t="s">
        <v>62</v>
      </c>
      <c r="B144" s="129"/>
      <c r="C144" s="129"/>
      <c r="D144" s="129"/>
      <c r="E144" s="129"/>
      <c r="F144" s="18"/>
    </row>
    <row r="145" spans="1:6" ht="18.75">
      <c r="A145" s="129" t="s">
        <v>63</v>
      </c>
      <c r="B145" s="129"/>
      <c r="C145" s="129"/>
      <c r="D145" s="129"/>
      <c r="E145" s="129"/>
      <c r="F145" s="18"/>
    </row>
    <row r="146" spans="1:6" ht="18.75">
      <c r="A146" s="129" t="s">
        <v>64</v>
      </c>
      <c r="B146" s="129"/>
      <c r="C146" s="129"/>
      <c r="D146" s="129"/>
      <c r="E146" s="129"/>
      <c r="F146" s="18"/>
    </row>
    <row r="147" spans="1:6" ht="18.75">
      <c r="A147" s="129" t="s">
        <v>65</v>
      </c>
      <c r="B147" s="129"/>
      <c r="C147" s="129"/>
      <c r="D147" s="129"/>
      <c r="E147" s="129"/>
      <c r="F147" s="18"/>
    </row>
    <row r="148" spans="1:6" ht="18.75">
      <c r="A148" s="129" t="s">
        <v>66</v>
      </c>
      <c r="B148" s="129"/>
      <c r="C148" s="129"/>
      <c r="D148" s="129"/>
      <c r="E148" s="129"/>
      <c r="F148" s="18"/>
    </row>
    <row r="149" spans="1:6" ht="18.75">
      <c r="A149" s="129" t="s">
        <v>67</v>
      </c>
      <c r="B149" s="129"/>
      <c r="C149" s="129"/>
      <c r="D149" s="129"/>
      <c r="E149" s="129"/>
      <c r="F149" s="18"/>
    </row>
    <row r="150" spans="1:6" ht="18.75">
      <c r="A150" s="129" t="s">
        <v>68</v>
      </c>
      <c r="B150" s="129"/>
      <c r="C150" s="129"/>
      <c r="D150" s="129"/>
      <c r="E150" s="129"/>
      <c r="F150" s="18"/>
    </row>
    <row r="151" spans="1:6" ht="18.75">
      <c r="A151" s="129" t="s">
        <v>69</v>
      </c>
      <c r="B151" s="129"/>
      <c r="C151" s="129"/>
      <c r="D151" s="129"/>
      <c r="E151" s="129"/>
      <c r="F151" s="18"/>
    </row>
    <row r="152" spans="1:6" ht="18.75">
      <c r="A152" s="129" t="s">
        <v>70</v>
      </c>
      <c r="B152" s="129"/>
      <c r="C152" s="129"/>
      <c r="D152" s="129"/>
      <c r="E152" s="129"/>
      <c r="F152" s="18"/>
    </row>
    <row r="153" spans="1:6" ht="18.75">
      <c r="A153" s="129" t="s">
        <v>71</v>
      </c>
      <c r="B153" s="129"/>
      <c r="C153" s="129"/>
      <c r="D153" s="129"/>
      <c r="E153" s="129"/>
      <c r="F153" s="18"/>
    </row>
    <row r="154" spans="1:6" ht="15">
      <c r="A154" s="5"/>
      <c r="B154" s="5"/>
      <c r="C154" s="5"/>
      <c r="D154" s="5"/>
      <c r="E154" s="5"/>
      <c r="F154" s="5"/>
    </row>
    <row r="155" spans="1:6" ht="18.75">
      <c r="A155" s="148" t="s">
        <v>255</v>
      </c>
      <c r="B155" s="148"/>
      <c r="C155" s="148"/>
      <c r="D155" s="148"/>
      <c r="E155" s="148"/>
      <c r="F155" s="148"/>
    </row>
    <row r="156" spans="1:6" ht="15.75" thickBot="1">
      <c r="A156" s="5"/>
      <c r="B156" s="5"/>
      <c r="C156" s="5"/>
      <c r="D156" s="5"/>
      <c r="E156" s="5"/>
      <c r="F156" s="5"/>
    </row>
    <row r="157" spans="1:6" ht="32.25" thickBot="1">
      <c r="A157" s="152" t="s">
        <v>12</v>
      </c>
      <c r="B157" s="155" t="s">
        <v>74</v>
      </c>
      <c r="C157" s="156"/>
      <c r="D157" s="6" t="s">
        <v>75</v>
      </c>
      <c r="E157" s="6" t="s">
        <v>76</v>
      </c>
      <c r="F157" s="6" t="s">
        <v>77</v>
      </c>
    </row>
    <row r="158" spans="1:6" ht="16.5" thickBot="1">
      <c r="A158" s="152"/>
      <c r="B158" s="157"/>
      <c r="C158" s="158"/>
      <c r="D158" s="6" t="s">
        <v>123</v>
      </c>
      <c r="E158" s="6" t="s">
        <v>244</v>
      </c>
      <c r="F158" s="6" t="s">
        <v>291</v>
      </c>
    </row>
    <row r="159" spans="1:6" ht="32.25" customHeight="1" thickBot="1">
      <c r="A159" s="152"/>
      <c r="B159" s="159"/>
      <c r="C159" s="160"/>
      <c r="D159" s="152" t="s">
        <v>78</v>
      </c>
      <c r="E159" s="152"/>
      <c r="F159" s="152"/>
    </row>
    <row r="160" spans="1:6" ht="32.25" customHeight="1">
      <c r="A160" s="84" t="s">
        <v>121</v>
      </c>
      <c r="B160" s="163">
        <f>ROUND(SUM(D160:F160),2)</f>
        <v>13156540.7</v>
      </c>
      <c r="C160" s="163"/>
      <c r="D160" s="86">
        <f>SUM(D161,D164)</f>
        <v>13156540.7</v>
      </c>
      <c r="E160" s="86">
        <f>SUM(E161,E164)</f>
        <v>0</v>
      </c>
      <c r="F160" s="86">
        <f>SUM(F161,F164)</f>
        <v>0</v>
      </c>
    </row>
    <row r="161" spans="1:6" ht="37.5">
      <c r="A161" s="83" t="s">
        <v>119</v>
      </c>
      <c r="B161" s="153">
        <f>D161+E161+F161</f>
        <v>0</v>
      </c>
      <c r="C161" s="154"/>
      <c r="D161" s="85">
        <f>D162+D163</f>
        <v>0</v>
      </c>
      <c r="E161" s="85">
        <f>E162+E163</f>
        <v>0</v>
      </c>
      <c r="F161" s="85">
        <f>F162+F163</f>
        <v>0</v>
      </c>
    </row>
    <row r="162" spans="1:6" ht="37.5">
      <c r="A162" s="22" t="s">
        <v>256</v>
      </c>
      <c r="B162" s="149">
        <f>D162+E162+F162</f>
        <v>0</v>
      </c>
      <c r="C162" s="149"/>
      <c r="D162" s="57"/>
      <c r="E162" s="57"/>
      <c r="F162" s="57"/>
    </row>
    <row r="163" spans="1:6" ht="18.75">
      <c r="A163" s="22" t="s">
        <v>120</v>
      </c>
      <c r="B163" s="150">
        <f>D163+E163+F163</f>
        <v>0</v>
      </c>
      <c r="C163" s="151"/>
      <c r="D163" s="57"/>
      <c r="E163" s="57"/>
      <c r="F163" s="57"/>
    </row>
    <row r="164" spans="1:6" ht="18.75">
      <c r="A164" s="22" t="s">
        <v>80</v>
      </c>
      <c r="B164" s="161">
        <f>D164+F164+E164</f>
        <v>13156540.7</v>
      </c>
      <c r="C164" s="162"/>
      <c r="D164" s="56">
        <f>D166+D167+D174+D176</f>
        <v>13156540.7</v>
      </c>
      <c r="E164" s="56">
        <f>E166+E167+E174+E176</f>
        <v>0</v>
      </c>
      <c r="F164" s="56">
        <f>F166+F167+F174+F176</f>
        <v>0</v>
      </c>
    </row>
    <row r="165" spans="1:6" ht="18.75">
      <c r="A165" s="17" t="s">
        <v>16</v>
      </c>
      <c r="B165" s="131" t="s">
        <v>113</v>
      </c>
      <c r="C165" s="132"/>
      <c r="D165" s="60" t="s">
        <v>113</v>
      </c>
      <c r="E165" s="60" t="s">
        <v>113</v>
      </c>
      <c r="F165" s="60" t="s">
        <v>113</v>
      </c>
    </row>
    <row r="166" spans="1:6" ht="56.25">
      <c r="A166" s="109" t="s">
        <v>259</v>
      </c>
      <c r="B166" s="135">
        <f aca="true" t="shared" si="0" ref="B166:B172">D166+E166+F166</f>
        <v>9360800</v>
      </c>
      <c r="C166" s="136"/>
      <c r="D166" s="63">
        <f>D186</f>
        <v>9360800</v>
      </c>
      <c r="E166" s="63">
        <f>E186</f>
        <v>0</v>
      </c>
      <c r="F166" s="63">
        <f>F186</f>
        <v>0</v>
      </c>
    </row>
    <row r="167" spans="1:6" ht="18.75">
      <c r="A167" s="109" t="s">
        <v>81</v>
      </c>
      <c r="B167" s="135">
        <f t="shared" si="0"/>
        <v>94000</v>
      </c>
      <c r="C167" s="136"/>
      <c r="D167" s="64">
        <f>D172</f>
        <v>94000</v>
      </c>
      <c r="E167" s="64">
        <f>E168+E169+E170+E171</f>
        <v>0</v>
      </c>
      <c r="F167" s="64">
        <f>F168+F169+F170+F171</f>
        <v>0</v>
      </c>
    </row>
    <row r="168" spans="1:6" ht="150.75" customHeight="1">
      <c r="A168" s="17" t="s">
        <v>261</v>
      </c>
      <c r="B168" s="133">
        <f t="shared" si="0"/>
        <v>0</v>
      </c>
      <c r="C168" s="134"/>
      <c r="D168" s="65"/>
      <c r="E168" s="65"/>
      <c r="F168" s="65"/>
    </row>
    <row r="169" spans="1:6" ht="75">
      <c r="A169" s="17" t="s">
        <v>283</v>
      </c>
      <c r="B169" s="133">
        <f>D169+E169+F169</f>
        <v>0</v>
      </c>
      <c r="C169" s="134"/>
      <c r="D169" s="65"/>
      <c r="E169" s="65"/>
      <c r="F169" s="65"/>
    </row>
    <row r="170" spans="1:6" ht="18.75">
      <c r="A170" s="17" t="s">
        <v>286</v>
      </c>
      <c r="B170" s="133">
        <f>D170+E170+F170</f>
        <v>0</v>
      </c>
      <c r="C170" s="134"/>
      <c r="D170" s="65"/>
      <c r="E170" s="65"/>
      <c r="F170" s="65"/>
    </row>
    <row r="171" spans="1:6" ht="300">
      <c r="A171" s="17" t="s">
        <v>260</v>
      </c>
      <c r="B171" s="133">
        <f t="shared" si="0"/>
        <v>0</v>
      </c>
      <c r="C171" s="134"/>
      <c r="D171" s="65">
        <v>0</v>
      </c>
      <c r="E171" s="65"/>
      <c r="F171" s="65"/>
    </row>
    <row r="172" spans="1:6" ht="37.5">
      <c r="A172" s="17" t="s">
        <v>262</v>
      </c>
      <c r="B172" s="133">
        <f t="shared" si="0"/>
        <v>94000</v>
      </c>
      <c r="C172" s="134"/>
      <c r="D172" s="65">
        <v>94000</v>
      </c>
      <c r="E172" s="65"/>
      <c r="F172" s="65"/>
    </row>
    <row r="173" spans="1:6" ht="18.75" hidden="1">
      <c r="A173" s="23"/>
      <c r="B173" s="61"/>
      <c r="C173" s="62"/>
      <c r="D173" s="64"/>
      <c r="E173" s="64"/>
      <c r="F173" s="64"/>
    </row>
    <row r="174" spans="1:6" ht="56.25">
      <c r="A174" s="109" t="s">
        <v>266</v>
      </c>
      <c r="B174" s="135">
        <f>D174+E174+F174</f>
        <v>3701740.7</v>
      </c>
      <c r="C174" s="136"/>
      <c r="D174" s="64">
        <f>D278</f>
        <v>3701740.7</v>
      </c>
      <c r="E174" s="64">
        <f>E278</f>
        <v>0</v>
      </c>
      <c r="F174" s="64">
        <f>F278</f>
        <v>0</v>
      </c>
    </row>
    <row r="175" spans="1:6" ht="18.75" hidden="1">
      <c r="A175" s="17"/>
      <c r="B175" s="58"/>
      <c r="C175" s="59"/>
      <c r="D175" s="60"/>
      <c r="E175" s="60"/>
      <c r="F175" s="60"/>
    </row>
    <row r="176" spans="1:6" ht="56.25">
      <c r="A176" s="109" t="s">
        <v>115</v>
      </c>
      <c r="B176" s="135">
        <f>D176+F176+E176</f>
        <v>0</v>
      </c>
      <c r="C176" s="136"/>
      <c r="D176" s="64">
        <f>SUM(D178:D179)</f>
        <v>0</v>
      </c>
      <c r="E176" s="64">
        <f>SUM(E178:E179)</f>
        <v>0</v>
      </c>
      <c r="F176" s="64">
        <f>SUM(F178:F179)</f>
        <v>0</v>
      </c>
    </row>
    <row r="177" spans="1:6" ht="18.75">
      <c r="A177" s="17" t="s">
        <v>16</v>
      </c>
      <c r="B177" s="137" t="s">
        <v>113</v>
      </c>
      <c r="C177" s="138"/>
      <c r="D177" s="41" t="s">
        <v>113</v>
      </c>
      <c r="E177" s="41" t="s">
        <v>113</v>
      </c>
      <c r="F177" s="41" t="s">
        <v>113</v>
      </c>
    </row>
    <row r="178" spans="1:6" ht="37.5">
      <c r="A178" s="21" t="s">
        <v>224</v>
      </c>
      <c r="B178" s="131">
        <f>D178+F178+E178</f>
        <v>0</v>
      </c>
      <c r="C178" s="132"/>
      <c r="D178" s="66"/>
      <c r="E178" s="66"/>
      <c r="F178" s="66"/>
    </row>
    <row r="179" spans="1:6" ht="18.75" hidden="1">
      <c r="A179" s="17"/>
      <c r="B179" s="58"/>
      <c r="C179" s="59"/>
      <c r="D179" s="60"/>
      <c r="E179" s="60"/>
      <c r="F179" s="60"/>
    </row>
    <row r="180" spans="1:6" ht="57" thickBot="1">
      <c r="A180" s="109" t="s">
        <v>82</v>
      </c>
      <c r="B180" s="135">
        <f>ROUND((D180+E180+F180),2)</f>
        <v>0</v>
      </c>
      <c r="C180" s="136"/>
      <c r="D180" s="67">
        <v>0</v>
      </c>
      <c r="E180" s="67">
        <f>E161+E166+E167+E174</f>
        <v>0</v>
      </c>
      <c r="F180" s="67">
        <f>F161+F166+F167+F174</f>
        <v>0</v>
      </c>
    </row>
    <row r="181" spans="1:6" ht="32.25" thickBot="1">
      <c r="A181" s="142" t="s">
        <v>12</v>
      </c>
      <c r="B181" s="145" t="s">
        <v>73</v>
      </c>
      <c r="C181" s="145" t="s">
        <v>74</v>
      </c>
      <c r="D181" s="55" t="s">
        <v>75</v>
      </c>
      <c r="E181" s="55" t="s">
        <v>76</v>
      </c>
      <c r="F181" s="55" t="s">
        <v>77</v>
      </c>
    </row>
    <row r="182" spans="1:6" ht="16.5" thickBot="1">
      <c r="A182" s="143"/>
      <c r="B182" s="145"/>
      <c r="C182" s="145"/>
      <c r="D182" s="55" t="s">
        <v>123</v>
      </c>
      <c r="E182" s="55" t="s">
        <v>244</v>
      </c>
      <c r="F182" s="55" t="s">
        <v>291</v>
      </c>
    </row>
    <row r="183" spans="1:6" ht="50.25" customHeight="1" thickBot="1">
      <c r="A183" s="144"/>
      <c r="B183" s="145"/>
      <c r="C183" s="145"/>
      <c r="D183" s="145" t="s">
        <v>78</v>
      </c>
      <c r="E183" s="145"/>
      <c r="F183" s="145"/>
    </row>
    <row r="184" spans="1:6" ht="18.75">
      <c r="A184" s="116" t="s">
        <v>83</v>
      </c>
      <c r="B184" s="40" t="s">
        <v>79</v>
      </c>
      <c r="C184" s="68">
        <f>D184+E184+F184</f>
        <v>13156540.7</v>
      </c>
      <c r="D184" s="57">
        <f>D186+D262+D278</f>
        <v>13156540.7</v>
      </c>
      <c r="E184" s="57">
        <f>E186+E262+E278</f>
        <v>0</v>
      </c>
      <c r="F184" s="57">
        <f>F186+F262+F278</f>
        <v>0</v>
      </c>
    </row>
    <row r="185" spans="1:6" ht="18.75">
      <c r="A185" s="117" t="s">
        <v>16</v>
      </c>
      <c r="B185" s="42" t="s">
        <v>79</v>
      </c>
      <c r="C185" s="43" t="s">
        <v>113</v>
      </c>
      <c r="D185" s="42" t="s">
        <v>113</v>
      </c>
      <c r="E185" s="42" t="s">
        <v>113</v>
      </c>
      <c r="F185" s="42" t="s">
        <v>113</v>
      </c>
    </row>
    <row r="186" spans="1:6" ht="93.75">
      <c r="A186" s="109" t="s">
        <v>269</v>
      </c>
      <c r="B186" s="49" t="s">
        <v>79</v>
      </c>
      <c r="C186" s="69">
        <f>D186+E186+F186</f>
        <v>9360800</v>
      </c>
      <c r="D186" s="63">
        <f>D187</f>
        <v>9360800</v>
      </c>
      <c r="E186" s="63">
        <f>E187</f>
        <v>0</v>
      </c>
      <c r="F186" s="63">
        <f>F187</f>
        <v>0</v>
      </c>
    </row>
    <row r="187" spans="1:6" ht="37.5">
      <c r="A187" s="26" t="s">
        <v>84</v>
      </c>
      <c r="B187" s="50" t="s">
        <v>79</v>
      </c>
      <c r="C187" s="70">
        <f>D187+E187+F187</f>
        <v>9360800</v>
      </c>
      <c r="D187" s="71">
        <f>D189+D194+D197+D203+D207+D210+D217+D218+D225+D237+D238+D246+D254</f>
        <v>9360800</v>
      </c>
      <c r="E187" s="71">
        <f>E188+E189+E194+E197+E202+E203+E207+E217+E218+E225+E226+E237+E238+E239+E246+E254</f>
        <v>0</v>
      </c>
      <c r="F187" s="71">
        <f>F188+F189+F194+F197+F202+F203+F207+F217+F218+F225+F226+F237+F238+F239+F246+F254</f>
        <v>0</v>
      </c>
    </row>
    <row r="188" spans="1:6" ht="37.5" hidden="1">
      <c r="A188" s="24" t="s">
        <v>85</v>
      </c>
      <c r="B188" s="47">
        <v>210</v>
      </c>
      <c r="C188" s="72"/>
      <c r="D188" s="73"/>
      <c r="E188" s="73"/>
      <c r="F188" s="73"/>
    </row>
    <row r="189" spans="1:6" ht="18.75">
      <c r="A189" s="107" t="s">
        <v>86</v>
      </c>
      <c r="B189" s="46">
        <v>211</v>
      </c>
      <c r="C189" s="74">
        <f>D189+E189+F189</f>
        <v>6897900</v>
      </c>
      <c r="D189" s="112">
        <f>D190+D191+D192</f>
        <v>6897900</v>
      </c>
      <c r="E189" s="112">
        <f>SUM(E190:E192)</f>
        <v>0</v>
      </c>
      <c r="F189" s="112">
        <f>SUM(F190:F192)</f>
        <v>0</v>
      </c>
    </row>
    <row r="190" spans="1:6" ht="37.5">
      <c r="A190" s="88" t="s">
        <v>257</v>
      </c>
      <c r="B190" s="89" t="s">
        <v>125</v>
      </c>
      <c r="C190" s="90">
        <f>SUM(D190:F190)</f>
        <v>5286500</v>
      </c>
      <c r="D190" s="65">
        <v>5286500</v>
      </c>
      <c r="E190" s="65"/>
      <c r="F190" s="65"/>
    </row>
    <row r="191" spans="1:6" ht="37.5">
      <c r="A191" s="88" t="s">
        <v>258</v>
      </c>
      <c r="B191" s="89" t="s">
        <v>127</v>
      </c>
      <c r="C191" s="90">
        <f>SUM(D191:F191)</f>
        <v>42400</v>
      </c>
      <c r="D191" s="65">
        <v>42400</v>
      </c>
      <c r="E191" s="65"/>
      <c r="F191" s="65"/>
    </row>
    <row r="192" spans="1:6" ht="56.25">
      <c r="A192" s="88" t="s">
        <v>128</v>
      </c>
      <c r="B192" s="89" t="s">
        <v>129</v>
      </c>
      <c r="C192" s="90">
        <f>SUM(D192:F192)</f>
        <v>1569000</v>
      </c>
      <c r="D192" s="65">
        <v>1569000</v>
      </c>
      <c r="E192" s="65"/>
      <c r="F192" s="65"/>
    </row>
    <row r="193" spans="1:6" ht="18.75">
      <c r="A193" s="91" t="s">
        <v>122</v>
      </c>
      <c r="B193" s="92"/>
      <c r="C193" s="93"/>
      <c r="D193" s="65"/>
      <c r="E193" s="65"/>
      <c r="F193" s="65"/>
    </row>
    <row r="194" spans="1:6" ht="18.75">
      <c r="A194" s="108" t="s">
        <v>87</v>
      </c>
      <c r="B194" s="92">
        <v>212</v>
      </c>
      <c r="C194" s="93">
        <f>D194+E194+F194</f>
        <v>0</v>
      </c>
      <c r="D194" s="114">
        <f>D195+D196</f>
        <v>0</v>
      </c>
      <c r="E194" s="114">
        <f>E195+E196</f>
        <v>0</v>
      </c>
      <c r="F194" s="114">
        <f>F195+F196</f>
        <v>0</v>
      </c>
    </row>
    <row r="195" spans="1:6" ht="18.75">
      <c r="A195" s="94" t="s">
        <v>130</v>
      </c>
      <c r="B195" s="89" t="s">
        <v>131</v>
      </c>
      <c r="C195" s="90">
        <f>SUM(D195:F195)</f>
        <v>0</v>
      </c>
      <c r="D195" s="65"/>
      <c r="E195" s="65"/>
      <c r="F195" s="65"/>
    </row>
    <row r="196" spans="1:6" ht="18.75">
      <c r="A196" s="95" t="s">
        <v>132</v>
      </c>
      <c r="B196" s="89" t="s">
        <v>133</v>
      </c>
      <c r="C196" s="90">
        <f>SUM(D196:F196)</f>
        <v>0</v>
      </c>
      <c r="D196" s="65"/>
      <c r="E196" s="65"/>
      <c r="F196" s="65"/>
    </row>
    <row r="197" spans="1:6" ht="37.5">
      <c r="A197" s="108" t="s">
        <v>88</v>
      </c>
      <c r="B197" s="92">
        <v>213</v>
      </c>
      <c r="C197" s="93">
        <f>D197+E197+F197</f>
        <v>2083200</v>
      </c>
      <c r="D197" s="114">
        <f>D198+D199+D200</f>
        <v>2083200</v>
      </c>
      <c r="E197" s="114">
        <f>E198+E199+E200</f>
        <v>0</v>
      </c>
      <c r="F197" s="114">
        <f>F198+F199+F200</f>
        <v>0</v>
      </c>
    </row>
    <row r="198" spans="1:6" ht="37.5">
      <c r="A198" s="88" t="s">
        <v>257</v>
      </c>
      <c r="B198" s="89" t="s">
        <v>134</v>
      </c>
      <c r="C198" s="90">
        <f>SUM(D198:F198)</f>
        <v>1596600</v>
      </c>
      <c r="D198" s="65">
        <v>1596600</v>
      </c>
      <c r="E198" s="65"/>
      <c r="F198" s="65"/>
    </row>
    <row r="199" spans="1:6" ht="37.5">
      <c r="A199" s="88" t="s">
        <v>258</v>
      </c>
      <c r="B199" s="89" t="s">
        <v>135</v>
      </c>
      <c r="C199" s="90">
        <f>SUM(D199:F199)</f>
        <v>12800</v>
      </c>
      <c r="D199" s="65">
        <v>12800</v>
      </c>
      <c r="E199" s="65"/>
      <c r="F199" s="65"/>
    </row>
    <row r="200" spans="1:6" ht="56.25">
      <c r="A200" s="88" t="s">
        <v>128</v>
      </c>
      <c r="B200" s="89" t="s">
        <v>136</v>
      </c>
      <c r="C200" s="90">
        <f>SUM(D200:F200)</f>
        <v>473800</v>
      </c>
      <c r="D200" s="65">
        <v>473800</v>
      </c>
      <c r="E200" s="65"/>
      <c r="F200" s="65"/>
    </row>
    <row r="201" spans="1:6" ht="18.75">
      <c r="A201" s="91" t="s">
        <v>122</v>
      </c>
      <c r="B201" s="92"/>
      <c r="C201" s="93">
        <f>SUM(D201:F201)</f>
        <v>195900</v>
      </c>
      <c r="D201" s="65">
        <v>195900</v>
      </c>
      <c r="E201" s="65"/>
      <c r="F201" s="65"/>
    </row>
    <row r="202" spans="1:6" ht="16.5" customHeight="1" hidden="1">
      <c r="A202" s="88" t="s">
        <v>89</v>
      </c>
      <c r="B202" s="89">
        <v>220</v>
      </c>
      <c r="C202" s="93"/>
      <c r="D202" s="65"/>
      <c r="E202" s="65"/>
      <c r="F202" s="65"/>
    </row>
    <row r="203" spans="1:6" ht="18.75">
      <c r="A203" s="108" t="s">
        <v>90</v>
      </c>
      <c r="B203" s="92">
        <v>221</v>
      </c>
      <c r="C203" s="93">
        <f>D203+E203+F203</f>
        <v>46700</v>
      </c>
      <c r="D203" s="114">
        <f>D204+D205+D206</f>
        <v>46700</v>
      </c>
      <c r="E203" s="114">
        <f>E204+E205+E206</f>
        <v>0</v>
      </c>
      <c r="F203" s="114">
        <f>F204+F205+F206</f>
        <v>0</v>
      </c>
    </row>
    <row r="204" spans="1:6" ht="18.75">
      <c r="A204" s="95" t="s">
        <v>137</v>
      </c>
      <c r="B204" s="89" t="s">
        <v>138</v>
      </c>
      <c r="C204" s="90">
        <f>SUM(D204:F204)</f>
        <v>35900</v>
      </c>
      <c r="D204" s="65">
        <v>35900</v>
      </c>
      <c r="E204" s="65"/>
      <c r="F204" s="65"/>
    </row>
    <row r="205" spans="1:6" ht="18.75">
      <c r="A205" s="95" t="s">
        <v>139</v>
      </c>
      <c r="B205" s="89" t="s">
        <v>140</v>
      </c>
      <c r="C205" s="90">
        <f>SUM(D205:F205)</f>
        <v>0</v>
      </c>
      <c r="D205" s="65"/>
      <c r="E205" s="65"/>
      <c r="F205" s="65"/>
    </row>
    <row r="206" spans="1:6" ht="18.75">
      <c r="A206" s="95" t="s">
        <v>141</v>
      </c>
      <c r="B206" s="89" t="s">
        <v>142</v>
      </c>
      <c r="C206" s="90">
        <f>SUM(D206:F206)</f>
        <v>10800</v>
      </c>
      <c r="D206" s="65">
        <v>10800</v>
      </c>
      <c r="E206" s="65"/>
      <c r="F206" s="65"/>
    </row>
    <row r="207" spans="1:6" ht="18.75">
      <c r="A207" s="108" t="s">
        <v>91</v>
      </c>
      <c r="B207" s="92">
        <v>222</v>
      </c>
      <c r="C207" s="93">
        <f>D207+E207+F207</f>
        <v>0</v>
      </c>
      <c r="D207" s="114">
        <f>D208+D209</f>
        <v>0</v>
      </c>
      <c r="E207" s="114">
        <f>E208+E209</f>
        <v>0</v>
      </c>
      <c r="F207" s="114">
        <f>F208+F209</f>
        <v>0</v>
      </c>
    </row>
    <row r="208" spans="1:6" ht="37.5">
      <c r="A208" s="95" t="s">
        <v>143</v>
      </c>
      <c r="B208" s="89" t="s">
        <v>144</v>
      </c>
      <c r="C208" s="90">
        <f aca="true" t="shared" si="1" ref="C208:C216">SUM(D208:F208)</f>
        <v>0</v>
      </c>
      <c r="D208" s="65"/>
      <c r="E208" s="65"/>
      <c r="F208" s="65"/>
    </row>
    <row r="209" spans="1:6" ht="18.75">
      <c r="A209" s="95" t="s">
        <v>145</v>
      </c>
      <c r="B209" s="89" t="s">
        <v>146</v>
      </c>
      <c r="C209" s="90">
        <f t="shared" si="1"/>
        <v>0</v>
      </c>
      <c r="D209" s="65"/>
      <c r="E209" s="65"/>
      <c r="F209" s="65"/>
    </row>
    <row r="210" spans="1:6" ht="18.75">
      <c r="A210" s="108" t="s">
        <v>147</v>
      </c>
      <c r="B210" s="96">
        <v>223</v>
      </c>
      <c r="C210" s="93">
        <f t="shared" si="1"/>
        <v>0</v>
      </c>
      <c r="D210" s="114">
        <f>D211+D212+D213+D214+D215+D216</f>
        <v>0</v>
      </c>
      <c r="E210" s="114">
        <f>E211+E212+E213+E214+E215+E216</f>
        <v>0</v>
      </c>
      <c r="F210" s="114">
        <f>F211+F212+F213+F214+F215+F216</f>
        <v>0</v>
      </c>
    </row>
    <row r="211" spans="1:6" ht="37.5">
      <c r="A211" s="95" t="s">
        <v>148</v>
      </c>
      <c r="B211" s="89" t="s">
        <v>149</v>
      </c>
      <c r="C211" s="90">
        <f t="shared" si="1"/>
        <v>0</v>
      </c>
      <c r="D211" s="65"/>
      <c r="E211" s="65"/>
      <c r="F211" s="65"/>
    </row>
    <row r="212" spans="1:6" ht="18.75">
      <c r="A212" s="95" t="s">
        <v>150</v>
      </c>
      <c r="B212" s="89" t="s">
        <v>151</v>
      </c>
      <c r="C212" s="90">
        <f t="shared" si="1"/>
        <v>0</v>
      </c>
      <c r="D212" s="65"/>
      <c r="E212" s="65"/>
      <c r="F212" s="65"/>
    </row>
    <row r="213" spans="1:6" ht="18.75">
      <c r="A213" s="95" t="s">
        <v>152</v>
      </c>
      <c r="B213" s="89" t="s">
        <v>153</v>
      </c>
      <c r="C213" s="90">
        <f t="shared" si="1"/>
        <v>0</v>
      </c>
      <c r="D213" s="65"/>
      <c r="E213" s="65"/>
      <c r="F213" s="65"/>
    </row>
    <row r="214" spans="1:6" ht="37.5">
      <c r="A214" s="95" t="s">
        <v>154</v>
      </c>
      <c r="B214" s="89" t="s">
        <v>155</v>
      </c>
      <c r="C214" s="90">
        <f t="shared" si="1"/>
        <v>0</v>
      </c>
      <c r="D214" s="65"/>
      <c r="E214" s="65"/>
      <c r="F214" s="65"/>
    </row>
    <row r="215" spans="1:6" ht="18.75">
      <c r="A215" s="95" t="s">
        <v>156</v>
      </c>
      <c r="B215" s="89" t="s">
        <v>157</v>
      </c>
      <c r="C215" s="90">
        <f t="shared" si="1"/>
        <v>0</v>
      </c>
      <c r="D215" s="65"/>
      <c r="E215" s="65"/>
      <c r="F215" s="65"/>
    </row>
    <row r="216" spans="1:6" ht="18.75">
      <c r="A216" s="95" t="s">
        <v>158</v>
      </c>
      <c r="B216" s="89" t="s">
        <v>159</v>
      </c>
      <c r="C216" s="90">
        <f t="shared" si="1"/>
        <v>0</v>
      </c>
      <c r="D216" s="65"/>
      <c r="E216" s="65"/>
      <c r="F216" s="65"/>
    </row>
    <row r="217" spans="1:6" ht="37.5">
      <c r="A217" s="108" t="s">
        <v>92</v>
      </c>
      <c r="B217" s="92">
        <v>224</v>
      </c>
      <c r="C217" s="93">
        <f>D217+E217+F217</f>
        <v>0</v>
      </c>
      <c r="D217" s="114">
        <v>0</v>
      </c>
      <c r="E217" s="114">
        <v>0</v>
      </c>
      <c r="F217" s="114">
        <v>0</v>
      </c>
    </row>
    <row r="218" spans="1:6" ht="37.5">
      <c r="A218" s="108" t="s">
        <v>93</v>
      </c>
      <c r="B218" s="92">
        <v>225</v>
      </c>
      <c r="C218" s="93">
        <f>D218+E218+F218</f>
        <v>0</v>
      </c>
      <c r="D218" s="114">
        <f>D219+D220+D221+D222+D223+D224</f>
        <v>0</v>
      </c>
      <c r="E218" s="114">
        <f>E219+E220+E221+E222+E223+E224</f>
        <v>0</v>
      </c>
      <c r="F218" s="114">
        <f>F219+F220+F221+F222+F223+F224</f>
        <v>0</v>
      </c>
    </row>
    <row r="219" spans="1:6" ht="37.5">
      <c r="A219" s="95" t="s">
        <v>160</v>
      </c>
      <c r="B219" s="89" t="s">
        <v>161</v>
      </c>
      <c r="C219" s="90">
        <f aca="true" t="shared" si="2" ref="C219:C224">SUM(D219:F219)</f>
        <v>0</v>
      </c>
      <c r="D219" s="65"/>
      <c r="E219" s="65"/>
      <c r="F219" s="65"/>
    </row>
    <row r="220" spans="1:6" ht="37.5">
      <c r="A220" s="95" t="s">
        <v>162</v>
      </c>
      <c r="B220" s="89" t="s">
        <v>163</v>
      </c>
      <c r="C220" s="90">
        <f t="shared" si="2"/>
        <v>0</v>
      </c>
      <c r="D220" s="97"/>
      <c r="E220" s="97"/>
      <c r="F220" s="97"/>
    </row>
    <row r="221" spans="1:6" ht="37.5">
      <c r="A221" s="95" t="s">
        <v>164</v>
      </c>
      <c r="B221" s="89" t="s">
        <v>165</v>
      </c>
      <c r="C221" s="90">
        <f t="shared" si="2"/>
        <v>0</v>
      </c>
      <c r="D221" s="97"/>
      <c r="E221" s="97"/>
      <c r="F221" s="97"/>
    </row>
    <row r="222" spans="1:6" ht="18.75">
      <c r="A222" s="95" t="s">
        <v>166</v>
      </c>
      <c r="B222" s="89" t="s">
        <v>167</v>
      </c>
      <c r="C222" s="90">
        <f t="shared" si="2"/>
        <v>0</v>
      </c>
      <c r="D222" s="97"/>
      <c r="E222" s="97"/>
      <c r="F222" s="97"/>
    </row>
    <row r="223" spans="1:6" ht="37.5">
      <c r="A223" s="95" t="s">
        <v>168</v>
      </c>
      <c r="B223" s="89" t="s">
        <v>169</v>
      </c>
      <c r="C223" s="90">
        <f t="shared" si="2"/>
        <v>0</v>
      </c>
      <c r="D223" s="97"/>
      <c r="E223" s="97"/>
      <c r="F223" s="97"/>
    </row>
    <row r="224" spans="1:6" ht="37.5">
      <c r="A224" s="95" t="s">
        <v>170</v>
      </c>
      <c r="B224" s="89" t="s">
        <v>171</v>
      </c>
      <c r="C224" s="90">
        <f t="shared" si="2"/>
        <v>0</v>
      </c>
      <c r="D224" s="97">
        <v>0</v>
      </c>
      <c r="E224" s="97"/>
      <c r="F224" s="97"/>
    </row>
    <row r="225" spans="1:6" ht="18.75">
      <c r="A225" s="108" t="s">
        <v>94</v>
      </c>
      <c r="B225" s="92">
        <v>226</v>
      </c>
      <c r="C225" s="93">
        <f>D225+E225+F225</f>
        <v>40000</v>
      </c>
      <c r="D225" s="114">
        <f>D227+D228+D229+D230+D231+D232+D233+D234+D235+D236</f>
        <v>40000</v>
      </c>
      <c r="E225" s="114">
        <f>E227+E228+E229+E230+E231+E232+E233+E234+E235+E236</f>
        <v>0</v>
      </c>
      <c r="F225" s="114">
        <f>F227+F228+F229+F230+F231+F232+F233+F234+F235</f>
        <v>0</v>
      </c>
    </row>
    <row r="226" spans="1:6" ht="18.75" hidden="1">
      <c r="A226" s="88" t="s">
        <v>95</v>
      </c>
      <c r="B226" s="89">
        <v>260</v>
      </c>
      <c r="C226" s="93"/>
      <c r="D226" s="65"/>
      <c r="E226" s="65"/>
      <c r="F226" s="65"/>
    </row>
    <row r="227" spans="1:6" ht="18.75">
      <c r="A227" s="95" t="s">
        <v>296</v>
      </c>
      <c r="B227" s="89" t="s">
        <v>173</v>
      </c>
      <c r="C227" s="90">
        <f aca="true" t="shared" si="3" ref="C227:C236">SUM(D227:F227)</f>
        <v>40000</v>
      </c>
      <c r="D227" s="65">
        <v>40000</v>
      </c>
      <c r="E227" s="65"/>
      <c r="F227" s="65"/>
    </row>
    <row r="228" spans="1:6" ht="37.5">
      <c r="A228" s="95" t="s">
        <v>174</v>
      </c>
      <c r="B228" s="89" t="s">
        <v>175</v>
      </c>
      <c r="C228" s="90">
        <f t="shared" si="3"/>
        <v>0</v>
      </c>
      <c r="D228" s="65"/>
      <c r="E228" s="65"/>
      <c r="F228" s="65"/>
    </row>
    <row r="229" spans="1:6" ht="37.5">
      <c r="A229" s="95" t="s">
        <v>176</v>
      </c>
      <c r="B229" s="89" t="s">
        <v>177</v>
      </c>
      <c r="C229" s="90">
        <f t="shared" si="3"/>
        <v>0</v>
      </c>
      <c r="D229" s="65"/>
      <c r="E229" s="65"/>
      <c r="F229" s="65"/>
    </row>
    <row r="230" spans="1:6" ht="37.5">
      <c r="A230" s="95" t="s">
        <v>178</v>
      </c>
      <c r="B230" s="89" t="s">
        <v>179</v>
      </c>
      <c r="C230" s="90">
        <f t="shared" si="3"/>
        <v>0</v>
      </c>
      <c r="D230" s="65"/>
      <c r="E230" s="65"/>
      <c r="F230" s="65"/>
    </row>
    <row r="231" spans="1:6" ht="37.5">
      <c r="A231" s="95" t="s">
        <v>180</v>
      </c>
      <c r="B231" s="89" t="s">
        <v>181</v>
      </c>
      <c r="C231" s="90">
        <f t="shared" si="3"/>
        <v>0</v>
      </c>
      <c r="D231" s="65"/>
      <c r="E231" s="65"/>
      <c r="F231" s="65"/>
    </row>
    <row r="232" spans="1:6" ht="56.25">
      <c r="A232" s="95" t="s">
        <v>182</v>
      </c>
      <c r="B232" s="89" t="s">
        <v>183</v>
      </c>
      <c r="C232" s="90">
        <f t="shared" si="3"/>
        <v>0</v>
      </c>
      <c r="D232" s="65"/>
      <c r="E232" s="65"/>
      <c r="F232" s="65"/>
    </row>
    <row r="233" spans="1:6" ht="18.75">
      <c r="A233" s="95" t="s">
        <v>166</v>
      </c>
      <c r="B233" s="89" t="s">
        <v>184</v>
      </c>
      <c r="C233" s="90">
        <f t="shared" si="3"/>
        <v>0</v>
      </c>
      <c r="D233" s="65"/>
      <c r="E233" s="65"/>
      <c r="F233" s="65"/>
    </row>
    <row r="234" spans="1:6" ht="75">
      <c r="A234" s="95" t="s">
        <v>185</v>
      </c>
      <c r="B234" s="89" t="s">
        <v>186</v>
      </c>
      <c r="C234" s="90">
        <f t="shared" si="3"/>
        <v>0</v>
      </c>
      <c r="D234" s="65"/>
      <c r="E234" s="65"/>
      <c r="F234" s="65"/>
    </row>
    <row r="235" spans="1:6" ht="37.5">
      <c r="A235" s="95" t="s">
        <v>168</v>
      </c>
      <c r="B235" s="89" t="s">
        <v>187</v>
      </c>
      <c r="C235" s="90">
        <f t="shared" si="3"/>
        <v>0</v>
      </c>
      <c r="D235" s="65"/>
      <c r="E235" s="65"/>
      <c r="F235" s="65"/>
    </row>
    <row r="236" spans="1:6" ht="18.75">
      <c r="A236" s="95" t="s">
        <v>188</v>
      </c>
      <c r="B236" s="89" t="s">
        <v>189</v>
      </c>
      <c r="C236" s="90">
        <f t="shared" si="3"/>
        <v>0</v>
      </c>
      <c r="D236" s="65"/>
      <c r="E236" s="65"/>
      <c r="F236" s="65"/>
    </row>
    <row r="237" spans="1:6" ht="37.5">
      <c r="A237" s="108" t="s">
        <v>96</v>
      </c>
      <c r="B237" s="92">
        <v>262</v>
      </c>
      <c r="C237" s="93">
        <f>D237+E237+F237</f>
        <v>0</v>
      </c>
      <c r="D237" s="114">
        <v>0</v>
      </c>
      <c r="E237" s="114">
        <v>0</v>
      </c>
      <c r="F237" s="114">
        <v>0</v>
      </c>
    </row>
    <row r="238" spans="1:6" ht="18.75">
      <c r="A238" s="108" t="s">
        <v>97</v>
      </c>
      <c r="B238" s="92">
        <v>290</v>
      </c>
      <c r="C238" s="93">
        <f>D238+E238+F238</f>
        <v>0</v>
      </c>
      <c r="D238" s="114">
        <f>D240+D241+D242+D243+D244+D245</f>
        <v>0</v>
      </c>
      <c r="E238" s="114">
        <f>E240+E241+E242+E243+E244+E245</f>
        <v>0</v>
      </c>
      <c r="F238" s="114">
        <f>F240+F241+F242+F243+F244+F245</f>
        <v>0</v>
      </c>
    </row>
    <row r="239" spans="1:6" ht="37.5" hidden="1">
      <c r="A239" s="88" t="s">
        <v>98</v>
      </c>
      <c r="B239" s="89">
        <v>300</v>
      </c>
      <c r="C239" s="93"/>
      <c r="D239" s="65"/>
      <c r="E239" s="65"/>
      <c r="F239" s="65"/>
    </row>
    <row r="240" spans="1:6" ht="18.75">
      <c r="A240" s="98" t="s">
        <v>190</v>
      </c>
      <c r="B240" s="89" t="s">
        <v>191</v>
      </c>
      <c r="C240" s="90">
        <f aca="true" t="shared" si="4" ref="C240:C245">SUM(D240:F240)</f>
        <v>0</v>
      </c>
      <c r="D240" s="97"/>
      <c r="E240" s="97"/>
      <c r="F240" s="97"/>
    </row>
    <row r="241" spans="1:6" ht="18.75">
      <c r="A241" s="98" t="s">
        <v>192</v>
      </c>
      <c r="B241" s="89" t="s">
        <v>193</v>
      </c>
      <c r="C241" s="90">
        <f t="shared" si="4"/>
        <v>0</v>
      </c>
      <c r="D241" s="97"/>
      <c r="E241" s="97"/>
      <c r="F241" s="97"/>
    </row>
    <row r="242" spans="1:6" ht="75">
      <c r="A242" s="98" t="s">
        <v>194</v>
      </c>
      <c r="B242" s="89" t="s">
        <v>195</v>
      </c>
      <c r="C242" s="90">
        <f t="shared" si="4"/>
        <v>0</v>
      </c>
      <c r="D242" s="97"/>
      <c r="E242" s="97"/>
      <c r="F242" s="97"/>
    </row>
    <row r="243" spans="1:6" ht="18.75">
      <c r="A243" s="98" t="s">
        <v>196</v>
      </c>
      <c r="B243" s="89" t="s">
        <v>197</v>
      </c>
      <c r="C243" s="90">
        <f t="shared" si="4"/>
        <v>0</v>
      </c>
      <c r="D243" s="97"/>
      <c r="E243" s="97"/>
      <c r="F243" s="97"/>
    </row>
    <row r="244" spans="1:6" ht="75">
      <c r="A244" s="98" t="s">
        <v>198</v>
      </c>
      <c r="B244" s="89" t="s">
        <v>267</v>
      </c>
      <c r="C244" s="90">
        <f t="shared" si="4"/>
        <v>0</v>
      </c>
      <c r="D244" s="97"/>
      <c r="E244" s="97"/>
      <c r="F244" s="97"/>
    </row>
    <row r="245" spans="1:6" ht="18.75">
      <c r="A245" s="98" t="s">
        <v>199</v>
      </c>
      <c r="B245" s="89" t="s">
        <v>268</v>
      </c>
      <c r="C245" s="90">
        <f t="shared" si="4"/>
        <v>0</v>
      </c>
      <c r="D245" s="65"/>
      <c r="E245" s="65"/>
      <c r="F245" s="65"/>
    </row>
    <row r="246" spans="1:6" ht="37.5">
      <c r="A246" s="108" t="s">
        <v>99</v>
      </c>
      <c r="B246" s="92">
        <v>310</v>
      </c>
      <c r="C246" s="93">
        <f>D246+E246+F246</f>
        <v>84900</v>
      </c>
      <c r="D246" s="114">
        <f>D247+D248+D249+D250+D251+D253</f>
        <v>84900</v>
      </c>
      <c r="E246" s="114">
        <f>E247+E248+E249+E250+E251+E253</f>
        <v>0</v>
      </c>
      <c r="F246" s="114">
        <f>F247+F248+F249+F250+F251+F253</f>
        <v>0</v>
      </c>
    </row>
    <row r="247" spans="1:6" ht="18.75">
      <c r="A247" s="98" t="s">
        <v>200</v>
      </c>
      <c r="B247" s="89" t="s">
        <v>201</v>
      </c>
      <c r="C247" s="90">
        <v>0</v>
      </c>
      <c r="D247" s="65">
        <v>0</v>
      </c>
      <c r="E247" s="65"/>
      <c r="F247" s="65"/>
    </row>
    <row r="248" spans="1:6" ht="37.5">
      <c r="A248" s="98" t="s">
        <v>202</v>
      </c>
      <c r="B248" s="89" t="s">
        <v>203</v>
      </c>
      <c r="C248" s="90">
        <v>0</v>
      </c>
      <c r="D248" s="65">
        <v>0</v>
      </c>
      <c r="E248" s="65"/>
      <c r="F248" s="65"/>
    </row>
    <row r="249" spans="1:6" ht="18.75">
      <c r="A249" s="98" t="s">
        <v>204</v>
      </c>
      <c r="B249" s="89" t="s">
        <v>205</v>
      </c>
      <c r="C249" s="90">
        <v>0</v>
      </c>
      <c r="D249" s="65"/>
      <c r="E249" s="65"/>
      <c r="F249" s="65"/>
    </row>
    <row r="250" spans="1:6" ht="18.75">
      <c r="A250" s="98" t="s">
        <v>206</v>
      </c>
      <c r="B250" s="89" t="s">
        <v>207</v>
      </c>
      <c r="C250" s="90">
        <v>0</v>
      </c>
      <c r="D250" s="65"/>
      <c r="E250" s="65"/>
      <c r="F250" s="65"/>
    </row>
    <row r="251" spans="1:6" ht="18.75">
      <c r="A251" s="98" t="s">
        <v>166</v>
      </c>
      <c r="B251" s="89" t="s">
        <v>208</v>
      </c>
      <c r="C251" s="90">
        <v>0</v>
      </c>
      <c r="D251" s="65"/>
      <c r="E251" s="65"/>
      <c r="F251" s="65"/>
    </row>
    <row r="252" spans="1:6" ht="56.25">
      <c r="A252" s="98" t="s">
        <v>209</v>
      </c>
      <c r="B252" s="89" t="s">
        <v>210</v>
      </c>
      <c r="C252" s="90">
        <v>0</v>
      </c>
      <c r="D252" s="65"/>
      <c r="E252" s="65"/>
      <c r="F252" s="65"/>
    </row>
    <row r="253" spans="1:6" ht="18.75">
      <c r="A253" s="98" t="s">
        <v>293</v>
      </c>
      <c r="B253" s="89" t="s">
        <v>292</v>
      </c>
      <c r="C253" s="90">
        <v>0</v>
      </c>
      <c r="D253" s="65">
        <v>84900</v>
      </c>
      <c r="E253" s="65"/>
      <c r="F253" s="65"/>
    </row>
    <row r="254" spans="1:6" ht="37.5">
      <c r="A254" s="108" t="s">
        <v>100</v>
      </c>
      <c r="B254" s="92">
        <v>340</v>
      </c>
      <c r="C254" s="93">
        <f>D254+E254+F254</f>
        <v>208100</v>
      </c>
      <c r="D254" s="114">
        <f>D255+D256+D257+D258+D259+D260+D261</f>
        <v>208100</v>
      </c>
      <c r="E254" s="114">
        <f>E255+E256+E257+E258+E259+E260+E261</f>
        <v>0</v>
      </c>
      <c r="F254" s="114">
        <f>F255+F256+F257+F258+F259+F260+F261</f>
        <v>0</v>
      </c>
    </row>
    <row r="255" spans="1:6" ht="37.5">
      <c r="A255" s="98" t="s">
        <v>211</v>
      </c>
      <c r="B255" s="89" t="s">
        <v>212</v>
      </c>
      <c r="C255" s="90">
        <f aca="true" t="shared" si="5" ref="C255:C261">SUM(D255:F255)</f>
        <v>0</v>
      </c>
      <c r="D255" s="65"/>
      <c r="E255" s="65"/>
      <c r="F255" s="65"/>
    </row>
    <row r="256" spans="1:6" ht="37.5">
      <c r="A256" s="98" t="s">
        <v>213</v>
      </c>
      <c r="B256" s="89" t="s">
        <v>214</v>
      </c>
      <c r="C256" s="90">
        <f t="shared" si="5"/>
        <v>0</v>
      </c>
      <c r="D256" s="65"/>
      <c r="E256" s="65"/>
      <c r="F256" s="65"/>
    </row>
    <row r="257" spans="1:6" ht="37.5">
      <c r="A257" s="98" t="s">
        <v>215</v>
      </c>
      <c r="B257" s="89" t="s">
        <v>216</v>
      </c>
      <c r="C257" s="90">
        <f t="shared" si="5"/>
        <v>0</v>
      </c>
      <c r="D257" s="65"/>
      <c r="E257" s="65"/>
      <c r="F257" s="65"/>
    </row>
    <row r="258" spans="1:6" ht="37.5">
      <c r="A258" s="98" t="s">
        <v>217</v>
      </c>
      <c r="B258" s="89" t="s">
        <v>218</v>
      </c>
      <c r="C258" s="90">
        <f t="shared" si="5"/>
        <v>0</v>
      </c>
      <c r="D258" s="65"/>
      <c r="E258" s="65"/>
      <c r="F258" s="65"/>
    </row>
    <row r="259" spans="1:6" ht="37.5">
      <c r="A259" s="98" t="s">
        <v>219</v>
      </c>
      <c r="B259" s="89" t="s">
        <v>220</v>
      </c>
      <c r="C259" s="90">
        <f t="shared" si="5"/>
        <v>0</v>
      </c>
      <c r="D259" s="65"/>
      <c r="E259" s="65"/>
      <c r="F259" s="65"/>
    </row>
    <row r="260" spans="1:6" ht="18.75">
      <c r="A260" s="98" t="s">
        <v>166</v>
      </c>
      <c r="B260" s="89" t="s">
        <v>221</v>
      </c>
      <c r="C260" s="90">
        <f t="shared" si="5"/>
        <v>0</v>
      </c>
      <c r="D260" s="65"/>
      <c r="E260" s="65"/>
      <c r="F260" s="65"/>
    </row>
    <row r="261" spans="1:6" ht="56.25">
      <c r="A261" s="98" t="s">
        <v>222</v>
      </c>
      <c r="B261" s="89" t="s">
        <v>223</v>
      </c>
      <c r="C261" s="90">
        <f t="shared" si="5"/>
        <v>208100</v>
      </c>
      <c r="D261" s="65">
        <v>208100</v>
      </c>
      <c r="E261" s="65"/>
      <c r="F261" s="65"/>
    </row>
    <row r="262" spans="1:6" ht="37.5">
      <c r="A262" s="109" t="s">
        <v>102</v>
      </c>
      <c r="B262" s="49" t="s">
        <v>79</v>
      </c>
      <c r="C262" s="69">
        <f>D262+E262+F262</f>
        <v>94000</v>
      </c>
      <c r="D262" s="115">
        <f>D265+D268+D271+D274+D269</f>
        <v>94000</v>
      </c>
      <c r="E262" s="115">
        <f>E265+E268+E271+E274</f>
        <v>0</v>
      </c>
      <c r="F262" s="115">
        <f>F265+F268+F271+F274</f>
        <v>0</v>
      </c>
    </row>
    <row r="263" spans="1:6" ht="26.25" customHeight="1" hidden="1">
      <c r="A263" s="21"/>
      <c r="B263" s="52"/>
      <c r="C263" s="74"/>
      <c r="D263" s="66"/>
      <c r="E263" s="66"/>
      <c r="F263" s="66"/>
    </row>
    <row r="264" spans="1:6" ht="18.75" hidden="1">
      <c r="A264" s="17"/>
      <c r="B264" s="52"/>
      <c r="C264" s="74"/>
      <c r="D264" s="60"/>
      <c r="E264" s="60"/>
      <c r="F264" s="60"/>
    </row>
    <row r="265" spans="1:6" ht="168.75">
      <c r="A265" s="17" t="s">
        <v>261</v>
      </c>
      <c r="B265" s="51"/>
      <c r="C265" s="74">
        <f>D265+E265+F265</f>
        <v>0</v>
      </c>
      <c r="D265" s="60">
        <f>SUM(D266:D267)</f>
        <v>0</v>
      </c>
      <c r="E265" s="60">
        <f>SUM(E266:E267)</f>
        <v>0</v>
      </c>
      <c r="F265" s="60">
        <f>SUM(F266:F267)</f>
        <v>0</v>
      </c>
    </row>
    <row r="266" spans="1:6" ht="20.25" customHeight="1">
      <c r="A266" s="105"/>
      <c r="B266" s="103"/>
      <c r="C266" s="100">
        <f>D266+E266+F266</f>
        <v>0</v>
      </c>
      <c r="D266" s="101"/>
      <c r="E266" s="101"/>
      <c r="F266" s="101"/>
    </row>
    <row r="267" spans="1:6" ht="18.75" hidden="1">
      <c r="A267" s="17"/>
      <c r="B267" s="52"/>
      <c r="C267" s="74"/>
      <c r="D267" s="60"/>
      <c r="E267" s="60"/>
      <c r="F267" s="60"/>
    </row>
    <row r="268" spans="1:6" ht="75">
      <c r="A268" s="17" t="s">
        <v>283</v>
      </c>
      <c r="B268" s="51">
        <v>226</v>
      </c>
      <c r="C268" s="74">
        <f>D268+E268+F268</f>
        <v>0</v>
      </c>
      <c r="D268" s="60"/>
      <c r="E268" s="60">
        <v>0</v>
      </c>
      <c r="F268" s="60">
        <v>0</v>
      </c>
    </row>
    <row r="269" spans="1:6" ht="18.75">
      <c r="A269" s="17" t="s">
        <v>285</v>
      </c>
      <c r="B269" s="46">
        <v>310</v>
      </c>
      <c r="C269" s="74"/>
      <c r="D269" s="60"/>
      <c r="E269" s="60"/>
      <c r="F269" s="60"/>
    </row>
    <row r="270" spans="1:6" ht="20.25" customHeight="1">
      <c r="A270" s="105"/>
      <c r="B270" s="103"/>
      <c r="C270" s="100">
        <f>D270+E270+F270</f>
        <v>0</v>
      </c>
      <c r="D270" s="101"/>
      <c r="E270" s="101"/>
      <c r="F270" s="101"/>
    </row>
    <row r="271" spans="1:6" ht="300">
      <c r="A271" s="17" t="s">
        <v>260</v>
      </c>
      <c r="B271" s="52"/>
      <c r="C271" s="77">
        <f>D271+E271+F271</f>
        <v>0</v>
      </c>
      <c r="D271" s="78">
        <f>SUM(D272:D273)</f>
        <v>0</v>
      </c>
      <c r="E271" s="78">
        <f>SUM(E272:E273)</f>
        <v>0</v>
      </c>
      <c r="F271" s="78">
        <f>SUM(F272:F273)</f>
        <v>0</v>
      </c>
    </row>
    <row r="272" spans="1:6" ht="18.75">
      <c r="A272" s="102"/>
      <c r="B272" s="103"/>
      <c r="C272" s="104">
        <f>D272+E272+F272</f>
        <v>0</v>
      </c>
      <c r="D272" s="101"/>
      <c r="E272" s="101"/>
      <c r="F272" s="101"/>
    </row>
    <row r="273" spans="1:6" ht="18.75" hidden="1">
      <c r="A273" s="17"/>
      <c r="B273" s="46"/>
      <c r="C273" s="74"/>
      <c r="D273" s="60"/>
      <c r="E273" s="60"/>
      <c r="F273" s="60"/>
    </row>
    <row r="274" spans="1:6" ht="37.5">
      <c r="A274" s="17" t="s">
        <v>262</v>
      </c>
      <c r="B274" s="46"/>
      <c r="C274" s="77">
        <f>D274+E274+F274</f>
        <v>94000</v>
      </c>
      <c r="D274" s="78">
        <v>94000</v>
      </c>
      <c r="E274" s="78">
        <f>SUM(E275:E276)</f>
        <v>0</v>
      </c>
      <c r="F274" s="78">
        <f>SUM(F275:F276)</f>
        <v>0</v>
      </c>
    </row>
    <row r="275" spans="1:6" ht="18.75">
      <c r="A275" s="102"/>
      <c r="B275" s="103"/>
      <c r="C275" s="104">
        <f>D275+E275+F275</f>
        <v>0</v>
      </c>
      <c r="D275" s="101"/>
      <c r="E275" s="101"/>
      <c r="F275" s="101"/>
    </row>
    <row r="276" spans="1:6" ht="18.75" hidden="1">
      <c r="A276" s="17"/>
      <c r="B276" s="46"/>
      <c r="C276" s="74"/>
      <c r="D276" s="60"/>
      <c r="E276" s="60"/>
      <c r="F276" s="60"/>
    </row>
    <row r="277" spans="1:6" ht="18.75" hidden="1">
      <c r="A277" s="17"/>
      <c r="B277" s="46"/>
      <c r="C277" s="74"/>
      <c r="D277" s="60"/>
      <c r="E277" s="60"/>
      <c r="F277" s="60"/>
    </row>
    <row r="278" spans="1:6" ht="37.5">
      <c r="A278" s="109" t="s">
        <v>263</v>
      </c>
      <c r="B278" s="49" t="s">
        <v>79</v>
      </c>
      <c r="C278" s="75">
        <f>D278+E278+F278</f>
        <v>3701740.7</v>
      </c>
      <c r="D278" s="76">
        <f>D279+D284+D287+D292+D296+D306+D307+D314+D325+D333+D340+D341+D350+D326+D299</f>
        <v>3701740.7</v>
      </c>
      <c r="E278" s="76">
        <f>E279+E284+E287+E292+E296+E306+E307+E314+E325+E333+E340+E341+E350+E326+E299</f>
        <v>0</v>
      </c>
      <c r="F278" s="76">
        <f>F279+F284+F287+F292+F296+F306+F307+F314+F325+F333+F340+F341+F350+F326+F299</f>
        <v>0</v>
      </c>
    </row>
    <row r="279" spans="1:6" ht="18.75">
      <c r="A279" s="107" t="s">
        <v>86</v>
      </c>
      <c r="B279" s="46">
        <v>211</v>
      </c>
      <c r="C279" s="77">
        <f>D279+E279+F279</f>
        <v>929700</v>
      </c>
      <c r="D279" s="112">
        <f>D280+D281+D282+D283</f>
        <v>929700</v>
      </c>
      <c r="E279" s="112">
        <f>E280+E281+E282</f>
        <v>0</v>
      </c>
      <c r="F279" s="112">
        <f>F280+F281+F282</f>
        <v>0</v>
      </c>
    </row>
    <row r="280" spans="1:6" ht="37.5">
      <c r="A280" s="88" t="s">
        <v>257</v>
      </c>
      <c r="B280" s="89" t="s">
        <v>125</v>
      </c>
      <c r="C280" s="90">
        <v>0</v>
      </c>
      <c r="D280" s="65">
        <v>0</v>
      </c>
      <c r="E280" s="65"/>
      <c r="F280" s="65"/>
    </row>
    <row r="281" spans="1:6" ht="37.5">
      <c r="A281" s="88" t="s">
        <v>258</v>
      </c>
      <c r="B281" s="89" t="s">
        <v>127</v>
      </c>
      <c r="C281" s="90">
        <v>0</v>
      </c>
      <c r="D281" s="65">
        <v>0</v>
      </c>
      <c r="E281" s="65"/>
      <c r="F281" s="65"/>
    </row>
    <row r="282" spans="1:6" ht="56.25">
      <c r="A282" s="88" t="s">
        <v>128</v>
      </c>
      <c r="B282" s="89" t="s">
        <v>129</v>
      </c>
      <c r="C282" s="90">
        <v>0</v>
      </c>
      <c r="D282" s="65">
        <v>919900</v>
      </c>
      <c r="E282" s="65"/>
      <c r="F282" s="65"/>
    </row>
    <row r="283" spans="1:6" ht="18.75">
      <c r="A283" s="91" t="s">
        <v>122</v>
      </c>
      <c r="B283" s="92"/>
      <c r="C283" s="99"/>
      <c r="D283" s="65">
        <v>9800</v>
      </c>
      <c r="E283" s="65"/>
      <c r="F283" s="65"/>
    </row>
    <row r="284" spans="1:6" ht="18.75">
      <c r="A284" s="108" t="s">
        <v>87</v>
      </c>
      <c r="B284" s="92">
        <v>212</v>
      </c>
      <c r="C284" s="99">
        <f>D284+E284+F284</f>
        <v>0</v>
      </c>
      <c r="D284" s="114">
        <f>D285+D286</f>
        <v>0</v>
      </c>
      <c r="E284" s="114">
        <f>E285+E286</f>
        <v>0</v>
      </c>
      <c r="F284" s="114">
        <f>F285+F286</f>
        <v>0</v>
      </c>
    </row>
    <row r="285" spans="1:6" ht="18.75">
      <c r="A285" s="94" t="s">
        <v>130</v>
      </c>
      <c r="B285" s="89" t="s">
        <v>131</v>
      </c>
      <c r="C285" s="90">
        <f>SUM(D285:F285)</f>
        <v>0</v>
      </c>
      <c r="D285" s="65"/>
      <c r="E285" s="65"/>
      <c r="F285" s="65"/>
    </row>
    <row r="286" spans="1:6" ht="18.75">
      <c r="A286" s="95" t="s">
        <v>132</v>
      </c>
      <c r="B286" s="89" t="s">
        <v>133</v>
      </c>
      <c r="C286" s="90">
        <f>SUM(D286:F286)</f>
        <v>0</v>
      </c>
      <c r="D286" s="65"/>
      <c r="E286" s="65"/>
      <c r="F286" s="65"/>
    </row>
    <row r="287" spans="1:6" ht="37.5">
      <c r="A287" s="108" t="s">
        <v>88</v>
      </c>
      <c r="B287" s="92">
        <v>213</v>
      </c>
      <c r="C287" s="99">
        <f>D287+E287+F287</f>
        <v>280700</v>
      </c>
      <c r="D287" s="114">
        <f>D288+D289+D290+D291</f>
        <v>280700</v>
      </c>
      <c r="E287" s="114">
        <f>E288+E289+E290</f>
        <v>0</v>
      </c>
      <c r="F287" s="114">
        <f>F288+F289+F290</f>
        <v>0</v>
      </c>
    </row>
    <row r="288" spans="1:6" ht="18.75">
      <c r="A288" s="88" t="s">
        <v>124</v>
      </c>
      <c r="B288" s="89" t="s">
        <v>134</v>
      </c>
      <c r="C288" s="90">
        <v>0</v>
      </c>
      <c r="D288" s="65"/>
      <c r="E288" s="65"/>
      <c r="F288" s="65"/>
    </row>
    <row r="289" spans="1:6" ht="37.5">
      <c r="A289" s="88" t="s">
        <v>126</v>
      </c>
      <c r="B289" s="89" t="s">
        <v>135</v>
      </c>
      <c r="C289" s="90">
        <v>0</v>
      </c>
      <c r="D289" s="65"/>
      <c r="E289" s="65"/>
      <c r="F289" s="65"/>
    </row>
    <row r="290" spans="1:6" ht="56.25">
      <c r="A290" s="88" t="s">
        <v>128</v>
      </c>
      <c r="B290" s="89" t="s">
        <v>136</v>
      </c>
      <c r="C290" s="90">
        <v>0</v>
      </c>
      <c r="D290" s="65">
        <v>277800</v>
      </c>
      <c r="E290" s="65"/>
      <c r="F290" s="65"/>
    </row>
    <row r="291" spans="1:6" ht="18.75">
      <c r="A291" s="17" t="s">
        <v>122</v>
      </c>
      <c r="B291" s="46"/>
      <c r="C291" s="77"/>
      <c r="D291" s="66">
        <v>2900</v>
      </c>
      <c r="E291" s="66"/>
      <c r="F291" s="66"/>
    </row>
    <row r="292" spans="1:6" ht="19.5">
      <c r="A292" s="107" t="s">
        <v>90</v>
      </c>
      <c r="B292" s="46">
        <v>221</v>
      </c>
      <c r="C292" s="77">
        <f>D292+E292+F292</f>
        <v>41900</v>
      </c>
      <c r="D292" s="118">
        <f>D293+D294+D295</f>
        <v>41900</v>
      </c>
      <c r="E292" s="118">
        <f>E293+E294+E295</f>
        <v>0</v>
      </c>
      <c r="F292" s="118">
        <f>F293+F294+F295</f>
        <v>0</v>
      </c>
    </row>
    <row r="293" spans="1:6" ht="18.75">
      <c r="A293" s="95" t="s">
        <v>137</v>
      </c>
      <c r="B293" s="89" t="s">
        <v>138</v>
      </c>
      <c r="C293" s="90">
        <f>SUM(D293:F293)</f>
        <v>35900</v>
      </c>
      <c r="D293" s="65">
        <v>35900</v>
      </c>
      <c r="E293" s="65"/>
      <c r="F293" s="65"/>
    </row>
    <row r="294" spans="1:6" ht="18.75">
      <c r="A294" s="95" t="s">
        <v>139</v>
      </c>
      <c r="B294" s="89" t="s">
        <v>140</v>
      </c>
      <c r="C294" s="90">
        <f>SUM(D294:F294)</f>
        <v>0</v>
      </c>
      <c r="D294" s="65"/>
      <c r="E294" s="65"/>
      <c r="F294" s="65"/>
    </row>
    <row r="295" spans="1:6" ht="18.75">
      <c r="A295" s="95" t="s">
        <v>141</v>
      </c>
      <c r="B295" s="89" t="s">
        <v>142</v>
      </c>
      <c r="C295" s="90">
        <f>SUM(D295:F295)</f>
        <v>6000</v>
      </c>
      <c r="D295" s="65">
        <v>6000</v>
      </c>
      <c r="E295" s="65"/>
      <c r="F295" s="65"/>
    </row>
    <row r="296" spans="1:6" ht="19.5">
      <c r="A296" s="107" t="s">
        <v>91</v>
      </c>
      <c r="B296" s="46">
        <v>222</v>
      </c>
      <c r="C296" s="77">
        <f>D296+E296+F296</f>
        <v>0</v>
      </c>
      <c r="D296" s="118">
        <f>D297+D298</f>
        <v>0</v>
      </c>
      <c r="E296" s="118">
        <f>E297+E298</f>
        <v>0</v>
      </c>
      <c r="F296" s="118">
        <f>F297+F298</f>
        <v>0</v>
      </c>
    </row>
    <row r="297" spans="1:6" ht="37.5">
      <c r="A297" s="95" t="s">
        <v>143</v>
      </c>
      <c r="B297" s="89" t="s">
        <v>144</v>
      </c>
      <c r="C297" s="90">
        <f>SUM(D297:F297)</f>
        <v>0</v>
      </c>
      <c r="D297" s="65"/>
      <c r="E297" s="65"/>
      <c r="F297" s="65"/>
    </row>
    <row r="298" spans="1:6" ht="18.75">
      <c r="A298" s="95" t="s">
        <v>145</v>
      </c>
      <c r="B298" s="89" t="s">
        <v>146</v>
      </c>
      <c r="C298" s="90">
        <f>SUM(D298:F298)</f>
        <v>0</v>
      </c>
      <c r="D298" s="65"/>
      <c r="E298" s="65"/>
      <c r="F298" s="65"/>
    </row>
    <row r="299" spans="1:6" ht="19.5">
      <c r="A299" s="107" t="s">
        <v>101</v>
      </c>
      <c r="B299" s="46" t="s">
        <v>114</v>
      </c>
      <c r="C299" s="77">
        <f>D299+E299+F299</f>
        <v>382600</v>
      </c>
      <c r="D299" s="118">
        <f>D300+D301+D302+D303+D304+D305</f>
        <v>382600</v>
      </c>
      <c r="E299" s="118">
        <f>E300+E301+E302+E303+E304+E305</f>
        <v>0</v>
      </c>
      <c r="F299" s="118">
        <f>F300+F301+F302+F303+F304+F305</f>
        <v>0</v>
      </c>
    </row>
    <row r="300" spans="1:6" ht="37.5">
      <c r="A300" s="95" t="s">
        <v>148</v>
      </c>
      <c r="B300" s="89" t="s">
        <v>149</v>
      </c>
      <c r="C300" s="90">
        <f aca="true" t="shared" si="6" ref="C300:C305">SUM(D300:F300)</f>
        <v>0</v>
      </c>
      <c r="D300" s="65"/>
      <c r="E300" s="65"/>
      <c r="F300" s="65"/>
    </row>
    <row r="301" spans="1:6" ht="18.75">
      <c r="A301" s="95" t="s">
        <v>150</v>
      </c>
      <c r="B301" s="89" t="s">
        <v>151</v>
      </c>
      <c r="C301" s="90">
        <f t="shared" si="6"/>
        <v>0</v>
      </c>
      <c r="D301" s="65"/>
      <c r="E301" s="65"/>
      <c r="F301" s="65"/>
    </row>
    <row r="302" spans="1:6" ht="18.75">
      <c r="A302" s="95" t="s">
        <v>152</v>
      </c>
      <c r="B302" s="89" t="s">
        <v>153</v>
      </c>
      <c r="C302" s="90">
        <f t="shared" si="6"/>
        <v>345700</v>
      </c>
      <c r="D302" s="65">
        <v>345700</v>
      </c>
      <c r="E302" s="65"/>
      <c r="F302" s="65"/>
    </row>
    <row r="303" spans="1:6" ht="37.5">
      <c r="A303" s="95" t="s">
        <v>154</v>
      </c>
      <c r="B303" s="89" t="s">
        <v>155</v>
      </c>
      <c r="C303" s="90">
        <f t="shared" si="6"/>
        <v>36900</v>
      </c>
      <c r="D303" s="65">
        <v>36900</v>
      </c>
      <c r="E303" s="65"/>
      <c r="F303" s="65"/>
    </row>
    <row r="304" spans="1:6" ht="18.75">
      <c r="A304" s="95" t="s">
        <v>156</v>
      </c>
      <c r="B304" s="89" t="s">
        <v>157</v>
      </c>
      <c r="C304" s="90">
        <f t="shared" si="6"/>
        <v>0</v>
      </c>
      <c r="D304" s="65"/>
      <c r="E304" s="65"/>
      <c r="F304" s="65"/>
    </row>
    <row r="305" spans="1:6" ht="18.75">
      <c r="A305" s="95" t="s">
        <v>158</v>
      </c>
      <c r="B305" s="89" t="s">
        <v>159</v>
      </c>
      <c r="C305" s="90">
        <f t="shared" si="6"/>
        <v>0</v>
      </c>
      <c r="D305" s="65"/>
      <c r="E305" s="65"/>
      <c r="F305" s="65"/>
    </row>
    <row r="306" spans="1:6" ht="37.5">
      <c r="A306" s="107" t="s">
        <v>92</v>
      </c>
      <c r="B306" s="46">
        <v>224</v>
      </c>
      <c r="C306" s="77">
        <f>D306+E306+F306</f>
        <v>0</v>
      </c>
      <c r="D306" s="118">
        <v>0</v>
      </c>
      <c r="E306" s="118"/>
      <c r="F306" s="118"/>
    </row>
    <row r="307" spans="1:6" ht="37.5">
      <c r="A307" s="107" t="s">
        <v>93</v>
      </c>
      <c r="B307" s="46">
        <v>225</v>
      </c>
      <c r="C307" s="77">
        <f>D307+E307+F307</f>
        <v>337935</v>
      </c>
      <c r="D307" s="118">
        <f>D308+D309+D310+D311+D312+D313</f>
        <v>337935</v>
      </c>
      <c r="E307" s="118">
        <f>E308+E309+E310+E311+E312+E313</f>
        <v>0</v>
      </c>
      <c r="F307" s="118">
        <f>F308+F309+F310+F311+F312+F313</f>
        <v>0</v>
      </c>
    </row>
    <row r="308" spans="1:6" ht="37.5">
      <c r="A308" s="95" t="s">
        <v>160</v>
      </c>
      <c r="B308" s="89" t="s">
        <v>161</v>
      </c>
      <c r="C308" s="90">
        <f aca="true" t="shared" si="7" ref="C308:C313">SUM(D308:F308)</f>
        <v>0</v>
      </c>
      <c r="D308" s="65"/>
      <c r="E308" s="65"/>
      <c r="F308" s="65"/>
    </row>
    <row r="309" spans="1:6" ht="18.75">
      <c r="A309" s="95" t="s">
        <v>297</v>
      </c>
      <c r="B309" s="89" t="s">
        <v>163</v>
      </c>
      <c r="C309" s="90">
        <f t="shared" si="7"/>
        <v>46200</v>
      </c>
      <c r="D309" s="97">
        <v>46200</v>
      </c>
      <c r="E309" s="97"/>
      <c r="F309" s="97"/>
    </row>
    <row r="310" spans="1:6" ht="37.5">
      <c r="A310" s="95" t="s">
        <v>164</v>
      </c>
      <c r="B310" s="89" t="s">
        <v>165</v>
      </c>
      <c r="C310" s="90">
        <f t="shared" si="7"/>
        <v>0</v>
      </c>
      <c r="D310" s="97"/>
      <c r="E310" s="97"/>
      <c r="F310" s="97"/>
    </row>
    <row r="311" spans="1:6" ht="18.75">
      <c r="A311" s="95" t="s">
        <v>166</v>
      </c>
      <c r="B311" s="89" t="s">
        <v>167</v>
      </c>
      <c r="C311" s="90">
        <f t="shared" si="7"/>
        <v>90000</v>
      </c>
      <c r="D311" s="97">
        <v>90000</v>
      </c>
      <c r="E311" s="97"/>
      <c r="F311" s="97"/>
    </row>
    <row r="312" spans="1:6" ht="37.5">
      <c r="A312" s="95" t="s">
        <v>168</v>
      </c>
      <c r="B312" s="89" t="s">
        <v>169</v>
      </c>
      <c r="C312" s="90">
        <f t="shared" si="7"/>
        <v>0</v>
      </c>
      <c r="D312" s="97"/>
      <c r="E312" s="97"/>
      <c r="F312" s="97"/>
    </row>
    <row r="313" spans="1:6" ht="37.5">
      <c r="A313" s="95" t="s">
        <v>170</v>
      </c>
      <c r="B313" s="89" t="s">
        <v>171</v>
      </c>
      <c r="C313" s="90">
        <f t="shared" si="7"/>
        <v>201735</v>
      </c>
      <c r="D313" s="97">
        <v>201735</v>
      </c>
      <c r="E313" s="97"/>
      <c r="F313" s="97"/>
    </row>
    <row r="314" spans="1:6" ht="19.5">
      <c r="A314" s="107" t="s">
        <v>94</v>
      </c>
      <c r="B314" s="46">
        <v>226</v>
      </c>
      <c r="C314" s="77">
        <f>D314+E314+F314</f>
        <v>554405.7</v>
      </c>
      <c r="D314" s="118">
        <f>D315+D316+D317+D318+D319+D320+D321+D322+D323+D324</f>
        <v>554405.7</v>
      </c>
      <c r="E314" s="118">
        <f>E315+E316+E317+E318+E319+E320+E321+E322+E323+E324</f>
        <v>0</v>
      </c>
      <c r="F314" s="118">
        <f>F315+F316+F317+F318+F319+F320+F321+F322+F323+F324</f>
        <v>0</v>
      </c>
    </row>
    <row r="315" spans="1:6" ht="56.25">
      <c r="A315" s="95" t="s">
        <v>172</v>
      </c>
      <c r="B315" s="89" t="s">
        <v>173</v>
      </c>
      <c r="C315" s="90">
        <f aca="true" t="shared" si="8" ref="C315:C324">SUM(D315:F315)</f>
        <v>0</v>
      </c>
      <c r="D315" s="65"/>
      <c r="E315" s="65"/>
      <c r="F315" s="65"/>
    </row>
    <row r="316" spans="1:6" ht="37.5">
      <c r="A316" s="95" t="s">
        <v>174</v>
      </c>
      <c r="B316" s="89" t="s">
        <v>175</v>
      </c>
      <c r="C316" s="90">
        <f t="shared" si="8"/>
        <v>0</v>
      </c>
      <c r="D316" s="65"/>
      <c r="E316" s="65"/>
      <c r="F316" s="65"/>
    </row>
    <row r="317" spans="1:6" ht="37.5">
      <c r="A317" s="95" t="s">
        <v>176</v>
      </c>
      <c r="B317" s="89" t="s">
        <v>177</v>
      </c>
      <c r="C317" s="90">
        <f t="shared" si="8"/>
        <v>0</v>
      </c>
      <c r="D317" s="65"/>
      <c r="E317" s="65"/>
      <c r="F317" s="65"/>
    </row>
    <row r="318" spans="1:6" ht="37.5">
      <c r="A318" s="95" t="s">
        <v>178</v>
      </c>
      <c r="B318" s="89" t="s">
        <v>179</v>
      </c>
      <c r="C318" s="90">
        <f t="shared" si="8"/>
        <v>12900</v>
      </c>
      <c r="D318" s="65">
        <v>12900</v>
      </c>
      <c r="E318" s="65"/>
      <c r="F318" s="65"/>
    </row>
    <row r="319" spans="1:6" ht="37.5">
      <c r="A319" s="95" t="s">
        <v>180</v>
      </c>
      <c r="B319" s="89" t="s">
        <v>181</v>
      </c>
      <c r="C319" s="90">
        <f t="shared" si="8"/>
        <v>430305.7</v>
      </c>
      <c r="D319" s="65">
        <v>430305.7</v>
      </c>
      <c r="E319" s="65"/>
      <c r="F319" s="65"/>
    </row>
    <row r="320" spans="1:6" ht="56.25">
      <c r="A320" s="95" t="s">
        <v>182</v>
      </c>
      <c r="B320" s="89" t="s">
        <v>183</v>
      </c>
      <c r="C320" s="90">
        <f t="shared" si="8"/>
        <v>0</v>
      </c>
      <c r="D320" s="65"/>
      <c r="E320" s="65"/>
      <c r="F320" s="65"/>
    </row>
    <row r="321" spans="1:6" ht="18.75">
      <c r="A321" s="95" t="s">
        <v>166</v>
      </c>
      <c r="B321" s="89" t="s">
        <v>184</v>
      </c>
      <c r="C321" s="90">
        <f t="shared" si="8"/>
        <v>0</v>
      </c>
      <c r="D321" s="65"/>
      <c r="E321" s="65"/>
      <c r="F321" s="65"/>
    </row>
    <row r="322" spans="1:6" ht="75">
      <c r="A322" s="95" t="s">
        <v>185</v>
      </c>
      <c r="B322" s="89" t="s">
        <v>186</v>
      </c>
      <c r="C322" s="90">
        <f t="shared" si="8"/>
        <v>0</v>
      </c>
      <c r="D322" s="65"/>
      <c r="E322" s="65"/>
      <c r="F322" s="65"/>
    </row>
    <row r="323" spans="1:6" ht="37.5">
      <c r="A323" s="95" t="s">
        <v>168</v>
      </c>
      <c r="B323" s="89" t="s">
        <v>187</v>
      </c>
      <c r="C323" s="90">
        <f t="shared" si="8"/>
        <v>18000</v>
      </c>
      <c r="D323" s="65">
        <v>18000</v>
      </c>
      <c r="E323" s="65"/>
      <c r="F323" s="65"/>
    </row>
    <row r="324" spans="1:6" ht="18.75">
      <c r="A324" s="95" t="s">
        <v>188</v>
      </c>
      <c r="B324" s="89" t="s">
        <v>189</v>
      </c>
      <c r="C324" s="90">
        <f t="shared" si="8"/>
        <v>93200</v>
      </c>
      <c r="D324" s="65">
        <v>93200</v>
      </c>
      <c r="E324" s="65"/>
      <c r="F324" s="65"/>
    </row>
    <row r="325" spans="1:6" ht="37.5">
      <c r="A325" s="107" t="s">
        <v>96</v>
      </c>
      <c r="B325" s="46">
        <v>262</v>
      </c>
      <c r="C325" s="77">
        <f>D325+E325+F325</f>
        <v>0</v>
      </c>
      <c r="D325" s="112"/>
      <c r="E325" s="112">
        <v>0</v>
      </c>
      <c r="F325" s="112">
        <v>0</v>
      </c>
    </row>
    <row r="326" spans="1:6" ht="19.5">
      <c r="A326" s="110" t="s">
        <v>97</v>
      </c>
      <c r="B326" s="53">
        <v>290</v>
      </c>
      <c r="C326" s="77">
        <f>D326+E326+F326</f>
        <v>50200</v>
      </c>
      <c r="D326" s="119">
        <f>D327+D328+D329+D330+D331+D332</f>
        <v>50200</v>
      </c>
      <c r="E326" s="119">
        <f>E327+E328+E329+E330+E331+E332</f>
        <v>0</v>
      </c>
      <c r="F326" s="119">
        <f>F327+F328+F329+F330+F331+F332</f>
        <v>0</v>
      </c>
    </row>
    <row r="327" spans="1:6" ht="18.75">
      <c r="A327" s="98" t="s">
        <v>190</v>
      </c>
      <c r="B327" s="89" t="s">
        <v>191</v>
      </c>
      <c r="C327" s="90">
        <f aca="true" t="shared" si="9" ref="C327:C332">SUM(D327:F327)</f>
        <v>10000</v>
      </c>
      <c r="D327" s="97">
        <v>10000</v>
      </c>
      <c r="E327" s="97"/>
      <c r="F327" s="97"/>
    </row>
    <row r="328" spans="1:6" ht="18.75">
      <c r="A328" s="98" t="s">
        <v>192</v>
      </c>
      <c r="B328" s="89" t="s">
        <v>193</v>
      </c>
      <c r="C328" s="90">
        <f t="shared" si="9"/>
        <v>30200</v>
      </c>
      <c r="D328" s="97">
        <v>30200</v>
      </c>
      <c r="E328" s="97"/>
      <c r="F328" s="97"/>
    </row>
    <row r="329" spans="1:6" ht="75">
      <c r="A329" s="98" t="s">
        <v>194</v>
      </c>
      <c r="B329" s="89" t="s">
        <v>195</v>
      </c>
      <c r="C329" s="90">
        <f t="shared" si="9"/>
        <v>10000</v>
      </c>
      <c r="D329" s="97">
        <v>10000</v>
      </c>
      <c r="E329" s="97"/>
      <c r="F329" s="97"/>
    </row>
    <row r="330" spans="1:6" ht="18.75">
      <c r="A330" s="98" t="s">
        <v>196</v>
      </c>
      <c r="B330" s="89" t="s">
        <v>197</v>
      </c>
      <c r="C330" s="90">
        <f t="shared" si="9"/>
        <v>0</v>
      </c>
      <c r="D330" s="97"/>
      <c r="E330" s="97"/>
      <c r="F330" s="97"/>
    </row>
    <row r="331" spans="1:6" ht="75">
      <c r="A331" s="98" t="s">
        <v>198</v>
      </c>
      <c r="B331" s="89" t="s">
        <v>267</v>
      </c>
      <c r="C331" s="90">
        <f t="shared" si="9"/>
        <v>0</v>
      </c>
      <c r="D331" s="97"/>
      <c r="E331" s="97"/>
      <c r="F331" s="97"/>
    </row>
    <row r="332" spans="1:6" ht="18.75">
      <c r="A332" s="98" t="s">
        <v>199</v>
      </c>
      <c r="B332" s="89" t="s">
        <v>268</v>
      </c>
      <c r="C332" s="90">
        <f t="shared" si="9"/>
        <v>0</v>
      </c>
      <c r="D332" s="65"/>
      <c r="E332" s="65"/>
      <c r="F332" s="65"/>
    </row>
    <row r="333" spans="1:6" s="113" customFormat="1" ht="37.5">
      <c r="A333" s="107" t="s">
        <v>99</v>
      </c>
      <c r="B333" s="111">
        <v>310</v>
      </c>
      <c r="C333" s="77">
        <f>D333+E333+F333</f>
        <v>0</v>
      </c>
      <c r="D333" s="112">
        <f>D334+D335+D336+D337+D339</f>
        <v>0</v>
      </c>
      <c r="E333" s="112">
        <f>E334+E335+E336+E337+E339</f>
        <v>0</v>
      </c>
      <c r="F333" s="112">
        <f>F334+F335+F336+F337+F339</f>
        <v>0</v>
      </c>
    </row>
    <row r="334" spans="1:6" ht="18.75">
      <c r="A334" s="98" t="s">
        <v>200</v>
      </c>
      <c r="B334" s="89" t="s">
        <v>201</v>
      </c>
      <c r="C334" s="90">
        <v>0</v>
      </c>
      <c r="D334" s="65"/>
      <c r="E334" s="65"/>
      <c r="F334" s="65"/>
    </row>
    <row r="335" spans="1:6" ht="37.5">
      <c r="A335" s="98" t="s">
        <v>202</v>
      </c>
      <c r="B335" s="89" t="s">
        <v>203</v>
      </c>
      <c r="C335" s="90">
        <v>0</v>
      </c>
      <c r="D335" s="65"/>
      <c r="E335" s="65"/>
      <c r="F335" s="65"/>
    </row>
    <row r="336" spans="1:6" ht="18.75">
      <c r="A336" s="98" t="s">
        <v>204</v>
      </c>
      <c r="B336" s="89" t="s">
        <v>205</v>
      </c>
      <c r="C336" s="90">
        <v>0</v>
      </c>
      <c r="D336" s="65"/>
      <c r="E336" s="65"/>
      <c r="F336" s="65"/>
    </row>
    <row r="337" spans="1:6" ht="18.75">
      <c r="A337" s="98" t="s">
        <v>206</v>
      </c>
      <c r="B337" s="89" t="s">
        <v>207</v>
      </c>
      <c r="C337" s="90">
        <v>0</v>
      </c>
      <c r="D337" s="65"/>
      <c r="E337" s="65"/>
      <c r="F337" s="65"/>
    </row>
    <row r="338" spans="1:6" ht="18.75">
      <c r="A338" s="98" t="s">
        <v>166</v>
      </c>
      <c r="B338" s="89" t="s">
        <v>208</v>
      </c>
      <c r="C338" s="90">
        <v>0</v>
      </c>
      <c r="D338" s="65"/>
      <c r="E338" s="65"/>
      <c r="F338" s="65"/>
    </row>
    <row r="339" spans="1:6" ht="56.25">
      <c r="A339" s="98" t="s">
        <v>209</v>
      </c>
      <c r="B339" s="89" t="s">
        <v>210</v>
      </c>
      <c r="C339" s="90">
        <v>0</v>
      </c>
      <c r="D339" s="65"/>
      <c r="E339" s="65"/>
      <c r="F339" s="65"/>
    </row>
    <row r="340" spans="1:6" s="113" customFormat="1" ht="37.5">
      <c r="A340" s="107" t="s">
        <v>118</v>
      </c>
      <c r="B340" s="111">
        <v>320</v>
      </c>
      <c r="C340" s="77">
        <f>D340+E340+F340</f>
        <v>0</v>
      </c>
      <c r="D340" s="112">
        <v>0</v>
      </c>
      <c r="E340" s="112">
        <v>0</v>
      </c>
      <c r="F340" s="112">
        <v>0</v>
      </c>
    </row>
    <row r="341" spans="1:6" s="113" customFormat="1" ht="37.5">
      <c r="A341" s="107" t="s">
        <v>100</v>
      </c>
      <c r="B341" s="111">
        <v>340</v>
      </c>
      <c r="C341" s="77">
        <f>D341+E341+F341</f>
        <v>1124300</v>
      </c>
      <c r="D341" s="112">
        <f>D342+D343+D344+D345+D346+D348</f>
        <v>1124300</v>
      </c>
      <c r="E341" s="112">
        <f>E342+E343+E344+E345+E346+E347+E348</f>
        <v>0</v>
      </c>
      <c r="F341" s="112">
        <f>F342+F343+F344+F345+F346+F347+F348</f>
        <v>0</v>
      </c>
    </row>
    <row r="342" spans="1:6" ht="37.5">
      <c r="A342" s="98" t="s">
        <v>298</v>
      </c>
      <c r="B342" s="89" t="s">
        <v>212</v>
      </c>
      <c r="C342" s="90">
        <f aca="true" t="shared" si="10" ref="C342:C348">SUM(D342:F342)</f>
        <v>1000</v>
      </c>
      <c r="D342" s="65">
        <v>1000</v>
      </c>
      <c r="E342" s="65"/>
      <c r="F342" s="65"/>
    </row>
    <row r="343" spans="1:6" ht="37.5">
      <c r="A343" s="98" t="s">
        <v>213</v>
      </c>
      <c r="B343" s="89" t="s">
        <v>214</v>
      </c>
      <c r="C343" s="90">
        <f t="shared" si="10"/>
        <v>72600</v>
      </c>
      <c r="D343" s="65">
        <v>72600</v>
      </c>
      <c r="E343" s="65"/>
      <c r="F343" s="65"/>
    </row>
    <row r="344" spans="1:6" ht="37.5">
      <c r="A344" s="98" t="s">
        <v>299</v>
      </c>
      <c r="B344" s="89" t="s">
        <v>216</v>
      </c>
      <c r="C344" s="90">
        <f t="shared" si="10"/>
        <v>4500</v>
      </c>
      <c r="D344" s="65">
        <v>4500</v>
      </c>
      <c r="E344" s="65"/>
      <c r="F344" s="65"/>
    </row>
    <row r="345" spans="1:6" ht="37.5">
      <c r="A345" s="98" t="s">
        <v>217</v>
      </c>
      <c r="B345" s="89" t="s">
        <v>218</v>
      </c>
      <c r="C345" s="90">
        <f t="shared" si="10"/>
        <v>228300</v>
      </c>
      <c r="D345" s="65">
        <v>228300</v>
      </c>
      <c r="E345" s="65"/>
      <c r="F345" s="65"/>
    </row>
    <row r="346" spans="1:6" ht="37.5">
      <c r="A346" s="98" t="s">
        <v>219</v>
      </c>
      <c r="B346" s="89" t="s">
        <v>220</v>
      </c>
      <c r="C346" s="90">
        <f t="shared" si="10"/>
        <v>800900</v>
      </c>
      <c r="D346" s="65">
        <v>800900</v>
      </c>
      <c r="E346" s="65"/>
      <c r="F346" s="65"/>
    </row>
    <row r="347" spans="1:6" ht="18.75">
      <c r="A347" s="98" t="s">
        <v>166</v>
      </c>
      <c r="B347" s="89" t="s">
        <v>221</v>
      </c>
      <c r="C347" s="90">
        <f t="shared" si="10"/>
        <v>0</v>
      </c>
      <c r="D347" s="65"/>
      <c r="E347" s="65"/>
      <c r="F347" s="65"/>
    </row>
    <row r="348" spans="1:6" ht="56.25">
      <c r="A348" s="98" t="s">
        <v>222</v>
      </c>
      <c r="B348" s="89" t="s">
        <v>223</v>
      </c>
      <c r="C348" s="90">
        <f t="shared" si="10"/>
        <v>17000</v>
      </c>
      <c r="D348" s="65">
        <v>17000</v>
      </c>
      <c r="E348" s="65"/>
      <c r="F348" s="65"/>
    </row>
    <row r="349" spans="1:6" ht="18.75">
      <c r="A349" s="17" t="s">
        <v>103</v>
      </c>
      <c r="B349" s="46" t="s">
        <v>79</v>
      </c>
      <c r="C349" s="44" t="s">
        <v>79</v>
      </c>
      <c r="D349" s="41" t="s">
        <v>79</v>
      </c>
      <c r="E349" s="41" t="s">
        <v>79</v>
      </c>
      <c r="F349" s="41" t="s">
        <v>79</v>
      </c>
    </row>
    <row r="350" spans="1:6" ht="37.5">
      <c r="A350" s="17" t="s">
        <v>104</v>
      </c>
      <c r="B350" s="46" t="s">
        <v>79</v>
      </c>
      <c r="C350" s="77">
        <f>D350+E350+F350</f>
        <v>0</v>
      </c>
      <c r="D350" s="78">
        <v>0</v>
      </c>
      <c r="E350" s="78">
        <v>0</v>
      </c>
      <c r="F350" s="78">
        <v>0</v>
      </c>
    </row>
    <row r="351" spans="1:6" ht="18.75">
      <c r="A351" s="26" t="s">
        <v>105</v>
      </c>
      <c r="B351" s="45" t="s">
        <v>79</v>
      </c>
      <c r="C351" s="79">
        <f>D351+E351+F351</f>
        <v>13156540.7</v>
      </c>
      <c r="D351" s="80">
        <f>D352+D354+D355+D357+D358+D360+D361+D362+D363+D364+D365+D366+D367+D359</f>
        <v>13156540.7</v>
      </c>
      <c r="E351" s="80">
        <f>E352+E354+E355+E357+E358+E360+E361+E362+E363+E364+E365+E367+E359</f>
        <v>0</v>
      </c>
      <c r="F351" s="80">
        <f>F352+F354+F355+F357+F358+F360+F361+F362+F363+F364+F365+F367+F359</f>
        <v>0</v>
      </c>
    </row>
    <row r="352" spans="1:6" ht="18.75">
      <c r="A352" s="25" t="s">
        <v>86</v>
      </c>
      <c r="B352" s="48">
        <v>211</v>
      </c>
      <c r="C352" s="81">
        <f>D352+E352+F352</f>
        <v>7827600</v>
      </c>
      <c r="D352" s="82">
        <f>D189+D279</f>
        <v>7827600</v>
      </c>
      <c r="E352" s="82">
        <f>E189+E279</f>
        <v>0</v>
      </c>
      <c r="F352" s="82">
        <f>F189+F279</f>
        <v>0</v>
      </c>
    </row>
    <row r="353" spans="1:6" ht="18.75">
      <c r="A353" s="25" t="s">
        <v>122</v>
      </c>
      <c r="B353" s="48"/>
      <c r="C353" s="81"/>
      <c r="D353" s="82"/>
      <c r="E353" s="82"/>
      <c r="F353" s="82"/>
    </row>
    <row r="354" spans="1:6" ht="18.75">
      <c r="A354" s="25" t="s">
        <v>87</v>
      </c>
      <c r="B354" s="48">
        <v>212</v>
      </c>
      <c r="C354" s="81">
        <f>D354+E354+F354</f>
        <v>0</v>
      </c>
      <c r="D354" s="82">
        <f>D194+D284</f>
        <v>0</v>
      </c>
      <c r="E354" s="82">
        <f>E194+E284</f>
        <v>0</v>
      </c>
      <c r="F354" s="82">
        <f>F194+F284</f>
        <v>0</v>
      </c>
    </row>
    <row r="355" spans="1:6" ht="37.5">
      <c r="A355" s="25" t="s">
        <v>88</v>
      </c>
      <c r="B355" s="48">
        <v>213</v>
      </c>
      <c r="C355" s="81">
        <f>D355+E355+F355</f>
        <v>2363900</v>
      </c>
      <c r="D355" s="82">
        <f>D197+D287</f>
        <v>2363900</v>
      </c>
      <c r="E355" s="82">
        <f>E197+E287</f>
        <v>0</v>
      </c>
      <c r="F355" s="82">
        <f>F197+F287</f>
        <v>0</v>
      </c>
    </row>
    <row r="356" spans="1:6" ht="18.75">
      <c r="A356" s="25" t="s">
        <v>122</v>
      </c>
      <c r="B356" s="48"/>
      <c r="C356" s="81"/>
      <c r="D356" s="82"/>
      <c r="E356" s="82"/>
      <c r="F356" s="82"/>
    </row>
    <row r="357" spans="1:6" ht="18.75">
      <c r="A357" s="25" t="s">
        <v>90</v>
      </c>
      <c r="B357" s="48">
        <v>221</v>
      </c>
      <c r="C357" s="81">
        <f aca="true" t="shared" si="11" ref="C357:C367">D357+E357+F357</f>
        <v>88600</v>
      </c>
      <c r="D357" s="82">
        <f>D203+D292</f>
        <v>88600</v>
      </c>
      <c r="E357" s="82">
        <f>E203+E292</f>
        <v>0</v>
      </c>
      <c r="F357" s="82">
        <f>F203+F292</f>
        <v>0</v>
      </c>
    </row>
    <row r="358" spans="1:6" ht="18.75">
      <c r="A358" s="25" t="s">
        <v>91</v>
      </c>
      <c r="B358" s="48">
        <v>222</v>
      </c>
      <c r="C358" s="81">
        <f t="shared" si="11"/>
        <v>0</v>
      </c>
      <c r="D358" s="82">
        <f>D207+D296</f>
        <v>0</v>
      </c>
      <c r="E358" s="82">
        <f>E207+E296</f>
        <v>0</v>
      </c>
      <c r="F358" s="82">
        <f>F207+F296</f>
        <v>0</v>
      </c>
    </row>
    <row r="359" spans="1:6" ht="18.75">
      <c r="A359" s="25" t="s">
        <v>101</v>
      </c>
      <c r="B359" s="48" t="s">
        <v>114</v>
      </c>
      <c r="C359" s="81">
        <f t="shared" si="11"/>
        <v>382600</v>
      </c>
      <c r="D359" s="82">
        <f>D210+D299</f>
        <v>382600</v>
      </c>
      <c r="E359" s="82">
        <f>E210+E299</f>
        <v>0</v>
      </c>
      <c r="F359" s="82">
        <f>F210+F299</f>
        <v>0</v>
      </c>
    </row>
    <row r="360" spans="1:6" ht="37.5">
      <c r="A360" s="25" t="s">
        <v>92</v>
      </c>
      <c r="B360" s="48">
        <v>224</v>
      </c>
      <c r="C360" s="81">
        <f t="shared" si="11"/>
        <v>0</v>
      </c>
      <c r="D360" s="82">
        <f aca="true" t="shared" si="12" ref="D360:F361">D217+D306</f>
        <v>0</v>
      </c>
      <c r="E360" s="82">
        <f t="shared" si="12"/>
        <v>0</v>
      </c>
      <c r="F360" s="82">
        <f t="shared" si="12"/>
        <v>0</v>
      </c>
    </row>
    <row r="361" spans="1:6" ht="37.5">
      <c r="A361" s="25" t="s">
        <v>93</v>
      </c>
      <c r="B361" s="48">
        <v>225</v>
      </c>
      <c r="C361" s="81">
        <f t="shared" si="11"/>
        <v>337935</v>
      </c>
      <c r="D361" s="82">
        <f t="shared" si="12"/>
        <v>337935</v>
      </c>
      <c r="E361" s="82">
        <f t="shared" si="12"/>
        <v>0</v>
      </c>
      <c r="F361" s="82">
        <f t="shared" si="12"/>
        <v>0</v>
      </c>
    </row>
    <row r="362" spans="1:6" ht="18.75">
      <c r="A362" s="25" t="s">
        <v>94</v>
      </c>
      <c r="B362" s="48">
        <v>226</v>
      </c>
      <c r="C362" s="81">
        <f t="shared" si="11"/>
        <v>594405.7</v>
      </c>
      <c r="D362" s="82">
        <f>D225+D314+D268</f>
        <v>594405.7</v>
      </c>
      <c r="E362" s="82">
        <f>E225+E314</f>
        <v>0</v>
      </c>
      <c r="F362" s="82">
        <f>F225+F314</f>
        <v>0</v>
      </c>
    </row>
    <row r="363" spans="1:6" ht="37.5">
      <c r="A363" s="25" t="s">
        <v>96</v>
      </c>
      <c r="B363" s="48">
        <v>262</v>
      </c>
      <c r="C363" s="81">
        <f t="shared" si="11"/>
        <v>0</v>
      </c>
      <c r="D363" s="82">
        <f aca="true" t="shared" si="13" ref="D363:F364">D237+D325</f>
        <v>0</v>
      </c>
      <c r="E363" s="82">
        <f t="shared" si="13"/>
        <v>0</v>
      </c>
      <c r="F363" s="82">
        <f t="shared" si="13"/>
        <v>0</v>
      </c>
    </row>
    <row r="364" spans="1:6" ht="18.75">
      <c r="A364" s="25" t="s">
        <v>97</v>
      </c>
      <c r="B364" s="48">
        <v>290</v>
      </c>
      <c r="C364" s="81">
        <f t="shared" si="11"/>
        <v>50200</v>
      </c>
      <c r="D364" s="82">
        <f t="shared" si="13"/>
        <v>50200</v>
      </c>
      <c r="E364" s="82">
        <f t="shared" si="13"/>
        <v>0</v>
      </c>
      <c r="F364" s="82">
        <f t="shared" si="13"/>
        <v>0</v>
      </c>
    </row>
    <row r="365" spans="1:7" ht="37.5">
      <c r="A365" s="25" t="s">
        <v>99</v>
      </c>
      <c r="B365" s="48">
        <v>310</v>
      </c>
      <c r="C365" s="81">
        <f t="shared" si="11"/>
        <v>84900</v>
      </c>
      <c r="D365" s="82">
        <f>D246+D333+D269</f>
        <v>84900</v>
      </c>
      <c r="E365" s="82">
        <f>E246+E333</f>
        <v>0</v>
      </c>
      <c r="F365" s="82">
        <f>F246+F333</f>
        <v>0</v>
      </c>
      <c r="G365" s="39">
        <f>SUMIF($B$184:$B$350,$B$365,G184:G350)</f>
        <v>0</v>
      </c>
    </row>
    <row r="366" spans="1:7" ht="37.5">
      <c r="A366" s="25" t="s">
        <v>118</v>
      </c>
      <c r="B366" s="48">
        <v>320</v>
      </c>
      <c r="C366" s="81">
        <f t="shared" si="11"/>
        <v>0</v>
      </c>
      <c r="D366" s="82">
        <f>D340</f>
        <v>0</v>
      </c>
      <c r="E366" s="82">
        <f>E340</f>
        <v>0</v>
      </c>
      <c r="F366" s="82">
        <f>F340</f>
        <v>0</v>
      </c>
      <c r="G366" s="54"/>
    </row>
    <row r="367" spans="1:6" ht="37.5">
      <c r="A367" s="25" t="s">
        <v>100</v>
      </c>
      <c r="B367" s="48">
        <v>340</v>
      </c>
      <c r="C367" s="81">
        <f t="shared" si="11"/>
        <v>1426400</v>
      </c>
      <c r="D367" s="82">
        <f>D254+D341+D262</f>
        <v>1426400</v>
      </c>
      <c r="E367" s="82">
        <f>E254+E341</f>
        <v>0</v>
      </c>
      <c r="F367" s="82">
        <f>F254+F341</f>
        <v>0</v>
      </c>
    </row>
    <row r="368" spans="1:6" ht="15">
      <c r="A368" s="5"/>
      <c r="B368" s="5"/>
      <c r="C368" s="5"/>
      <c r="D368" s="5"/>
      <c r="E368" s="5"/>
      <c r="F368" s="5"/>
    </row>
    <row r="369" spans="1:6" ht="15">
      <c r="A369" s="5"/>
      <c r="B369" s="5"/>
      <c r="C369" s="5"/>
      <c r="D369" s="5"/>
      <c r="E369" s="5"/>
      <c r="F369" s="5"/>
    </row>
    <row r="370" spans="1:6" ht="18.75">
      <c r="A370" s="27" t="s">
        <v>273</v>
      </c>
      <c r="B370" s="7"/>
      <c r="C370" s="7"/>
      <c r="D370" s="7"/>
      <c r="E370" s="7"/>
      <c r="F370" s="7"/>
    </row>
    <row r="371" spans="1:6" ht="23.25" customHeight="1">
      <c r="A371" s="27" t="s">
        <v>308</v>
      </c>
      <c r="B371" s="8"/>
      <c r="C371" s="8"/>
      <c r="D371" s="8"/>
      <c r="E371" s="7"/>
      <c r="F371" s="7"/>
    </row>
    <row r="372" spans="1:6" ht="18.75">
      <c r="A372" s="27" t="s">
        <v>106</v>
      </c>
      <c r="B372" s="12"/>
      <c r="C372" s="9"/>
      <c r="D372" s="9"/>
      <c r="E372" s="147" t="s">
        <v>300</v>
      </c>
      <c r="F372" s="147"/>
    </row>
    <row r="373" spans="1:6" ht="18.75">
      <c r="A373" s="27"/>
      <c r="B373" s="28"/>
      <c r="C373" s="29"/>
      <c r="D373" s="30" t="s">
        <v>107</v>
      </c>
      <c r="E373" s="146" t="s">
        <v>108</v>
      </c>
      <c r="F373" s="146"/>
    </row>
    <row r="374" spans="1:6" ht="18.75">
      <c r="A374" s="27"/>
      <c r="B374" s="7"/>
      <c r="C374" s="7"/>
      <c r="D374" s="7"/>
      <c r="E374" s="7"/>
      <c r="F374" s="7"/>
    </row>
    <row r="375" spans="1:6" ht="18.75">
      <c r="A375" s="27" t="s">
        <v>109</v>
      </c>
      <c r="B375" s="7"/>
      <c r="C375" s="7"/>
      <c r="D375" s="7"/>
      <c r="E375" s="7"/>
      <c r="F375" s="7"/>
    </row>
    <row r="376" spans="1:6" ht="26.25" customHeight="1">
      <c r="A376" s="27" t="s">
        <v>308</v>
      </c>
      <c r="B376" s="7"/>
      <c r="C376" s="7"/>
      <c r="D376" s="7"/>
      <c r="E376" s="7"/>
      <c r="F376" s="7"/>
    </row>
    <row r="377" spans="1:6" ht="18.75">
      <c r="A377" s="27" t="s">
        <v>110</v>
      </c>
      <c r="B377" s="12"/>
      <c r="C377" s="9"/>
      <c r="D377" s="9"/>
      <c r="E377" s="147" t="s">
        <v>301</v>
      </c>
      <c r="F377" s="147"/>
    </row>
    <row r="378" spans="1:6" ht="18.75">
      <c r="A378" s="27"/>
      <c r="B378" s="28"/>
      <c r="C378" s="29"/>
      <c r="D378" s="30" t="s">
        <v>107</v>
      </c>
      <c r="E378" s="146" t="s">
        <v>108</v>
      </c>
      <c r="F378" s="146"/>
    </row>
    <row r="379" spans="1:6" ht="18.75">
      <c r="A379" s="27"/>
      <c r="B379" s="7"/>
      <c r="C379" s="7"/>
      <c r="D379" s="7"/>
      <c r="E379" s="7"/>
      <c r="F379" s="7"/>
    </row>
    <row r="380" spans="1:6" ht="18.75">
      <c r="A380" s="27" t="s">
        <v>111</v>
      </c>
      <c r="B380" s="12"/>
      <c r="C380" s="9"/>
      <c r="D380" s="9"/>
      <c r="E380" s="147" t="s">
        <v>301</v>
      </c>
      <c r="F380" s="147"/>
    </row>
    <row r="381" spans="1:6" ht="21.75" customHeight="1">
      <c r="A381" s="32" t="s">
        <v>275</v>
      </c>
      <c r="B381" s="28"/>
      <c r="C381" s="29"/>
      <c r="D381" s="30" t="s">
        <v>107</v>
      </c>
      <c r="E381" s="146" t="s">
        <v>108</v>
      </c>
      <c r="F381" s="146"/>
    </row>
    <row r="382" spans="1:6" ht="18.75">
      <c r="A382" s="27"/>
      <c r="B382" s="7"/>
      <c r="C382" s="7"/>
      <c r="D382" s="7"/>
      <c r="E382" s="7"/>
      <c r="F382" s="7"/>
    </row>
    <row r="383" spans="1:6" ht="18.75">
      <c r="A383" s="31" t="s">
        <v>309</v>
      </c>
      <c r="B383" s="7"/>
      <c r="C383" s="7"/>
      <c r="D383" s="7"/>
      <c r="E383" s="7"/>
      <c r="F383" s="7"/>
    </row>
  </sheetData>
  <sheetProtection/>
  <mergeCells count="160">
    <mergeCell ref="E381:F381"/>
    <mergeCell ref="D183:F183"/>
    <mergeCell ref="E372:F372"/>
    <mergeCell ref="E373:F373"/>
    <mergeCell ref="E377:F377"/>
    <mergeCell ref="E378:F378"/>
    <mergeCell ref="E380:F380"/>
    <mergeCell ref="B174:C174"/>
    <mergeCell ref="B176:C176"/>
    <mergeCell ref="B177:C177"/>
    <mergeCell ref="B178:C178"/>
    <mergeCell ref="B180:C180"/>
    <mergeCell ref="A181:A183"/>
    <mergeCell ref="B181:B183"/>
    <mergeCell ref="C181:C183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A153:E153"/>
    <mergeCell ref="A155:F155"/>
    <mergeCell ref="A157:A159"/>
    <mergeCell ref="B157:C159"/>
    <mergeCell ref="D159:F159"/>
    <mergeCell ref="B160:C160"/>
    <mergeCell ref="A147:E147"/>
    <mergeCell ref="A148:E148"/>
    <mergeCell ref="A149:E149"/>
    <mergeCell ref="A150:E150"/>
    <mergeCell ref="A151:E151"/>
    <mergeCell ref="A152:E152"/>
    <mergeCell ref="A141:E141"/>
    <mergeCell ref="A142:E142"/>
    <mergeCell ref="A143:E143"/>
    <mergeCell ref="A144:E144"/>
    <mergeCell ref="A145:E145"/>
    <mergeCell ref="A146:E146"/>
    <mergeCell ref="A135:E135"/>
    <mergeCell ref="A136:E136"/>
    <mergeCell ref="A137:E137"/>
    <mergeCell ref="A138:E138"/>
    <mergeCell ref="A139:E139"/>
    <mergeCell ref="A140:E140"/>
    <mergeCell ref="A129:E129"/>
    <mergeCell ref="A130:E130"/>
    <mergeCell ref="A131:E131"/>
    <mergeCell ref="A132:E132"/>
    <mergeCell ref="A133:E133"/>
    <mergeCell ref="A134:E134"/>
    <mergeCell ref="A123:E123"/>
    <mergeCell ref="A124:E124"/>
    <mergeCell ref="A125:E125"/>
    <mergeCell ref="A126:E126"/>
    <mergeCell ref="A127:E127"/>
    <mergeCell ref="A128:E128"/>
    <mergeCell ref="A117:E117"/>
    <mergeCell ref="A118:E118"/>
    <mergeCell ref="A119:E119"/>
    <mergeCell ref="A120:E120"/>
    <mergeCell ref="A121:E121"/>
    <mergeCell ref="A122:E122"/>
    <mergeCell ref="A111:E111"/>
    <mergeCell ref="A112:E112"/>
    <mergeCell ref="A113:E113"/>
    <mergeCell ref="A114:E114"/>
    <mergeCell ref="A115:E115"/>
    <mergeCell ref="A116:E116"/>
    <mergeCell ref="A105:E105"/>
    <mergeCell ref="A106:E106"/>
    <mergeCell ref="A107:E107"/>
    <mergeCell ref="A108:E108"/>
    <mergeCell ref="A109:E109"/>
    <mergeCell ref="A110:E110"/>
    <mergeCell ref="A99:E99"/>
    <mergeCell ref="A100:E100"/>
    <mergeCell ref="A101:E101"/>
    <mergeCell ref="A102:E102"/>
    <mergeCell ref="A103:E103"/>
    <mergeCell ref="A104:E104"/>
    <mergeCell ref="A93:E93"/>
    <mergeCell ref="A94:E94"/>
    <mergeCell ref="A95:E95"/>
    <mergeCell ref="A96:E96"/>
    <mergeCell ref="A97:E97"/>
    <mergeCell ref="A98:E98"/>
    <mergeCell ref="A87:E87"/>
    <mergeCell ref="A88:E88"/>
    <mergeCell ref="A89:E89"/>
    <mergeCell ref="A90:E90"/>
    <mergeCell ref="A91:E91"/>
    <mergeCell ref="A92:E92"/>
    <mergeCell ref="A81:E81"/>
    <mergeCell ref="A82:E82"/>
    <mergeCell ref="A83:E83"/>
    <mergeCell ref="A84:E84"/>
    <mergeCell ref="A85:E85"/>
    <mergeCell ref="A86:E86"/>
    <mergeCell ref="A63:F63"/>
    <mergeCell ref="A64:F64"/>
    <mergeCell ref="A75:F75"/>
    <mergeCell ref="A76:F76"/>
    <mergeCell ref="A77:F77"/>
    <mergeCell ref="A79:F79"/>
    <mergeCell ref="A56:F56"/>
    <mergeCell ref="A57:F57"/>
    <mergeCell ref="A59:F59"/>
    <mergeCell ref="A60:F60"/>
    <mergeCell ref="A61:F61"/>
    <mergeCell ref="A62:F62"/>
    <mergeCell ref="A46:F46"/>
    <mergeCell ref="A50:F50"/>
    <mergeCell ref="A51:F51"/>
    <mergeCell ref="A52:F52"/>
    <mergeCell ref="A54:F54"/>
    <mergeCell ref="A55:F55"/>
    <mergeCell ref="A33:D33"/>
    <mergeCell ref="A34:F37"/>
    <mergeCell ref="A39:F39"/>
    <mergeCell ref="A42:F42"/>
    <mergeCell ref="A43:D43"/>
    <mergeCell ref="A44:F44"/>
    <mergeCell ref="A21:D21"/>
    <mergeCell ref="A22:D22"/>
    <mergeCell ref="A23:D23"/>
    <mergeCell ref="A26:F26"/>
    <mergeCell ref="A28:F31"/>
    <mergeCell ref="A32:F32"/>
    <mergeCell ref="A15:D15"/>
    <mergeCell ref="A16:D16"/>
    <mergeCell ref="A17:D17"/>
    <mergeCell ref="A18:D18"/>
    <mergeCell ref="A19:D19"/>
    <mergeCell ref="A20:D20"/>
    <mergeCell ref="A9:C9"/>
    <mergeCell ref="E9:F9"/>
    <mergeCell ref="A11:F11"/>
    <mergeCell ref="A12:F12"/>
    <mergeCell ref="A13:D13"/>
    <mergeCell ref="A14:D14"/>
    <mergeCell ref="A5:C5"/>
    <mergeCell ref="A6:C6"/>
    <mergeCell ref="E6:F6"/>
    <mergeCell ref="A7:C7"/>
    <mergeCell ref="E7:F7"/>
    <mergeCell ref="A8:C8"/>
    <mergeCell ref="A1:C1"/>
    <mergeCell ref="D1:F1"/>
    <mergeCell ref="A2:C2"/>
    <mergeCell ref="A3:C3"/>
    <mergeCell ref="E3:F3"/>
    <mergeCell ref="A4:C4"/>
    <mergeCell ref="E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parusadm</dc:creator>
  <cp:keywords/>
  <dc:description/>
  <cp:lastModifiedBy>Людмила</cp:lastModifiedBy>
  <cp:lastPrinted>2016-01-22T12:45:44Z</cp:lastPrinted>
  <dcterms:created xsi:type="dcterms:W3CDTF">2011-12-21T05:15:34Z</dcterms:created>
  <dcterms:modified xsi:type="dcterms:W3CDTF">2016-07-08T09:38:39Z</dcterms:modified>
  <cp:category/>
  <cp:version/>
  <cp:contentType/>
  <cp:contentStatus/>
</cp:coreProperties>
</file>